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showInkAnnotation="0" autoCompressPictures="0"/>
  <mc:AlternateContent xmlns:mc="http://schemas.openxmlformats.org/markup-compatibility/2006">
    <mc:Choice Requires="x15">
      <x15ac:absPath xmlns:x15ac="http://schemas.microsoft.com/office/spreadsheetml/2010/11/ac" url="/Users/Raquel/Desktop/Gestión de Proyectos/DIGITAL_4/06_justificaciones/Justificacion_3a_anualidad_2021/Documentos_a_subir_para_justificacion_2021/14_ENTREGABLES (E1,E3,E4,E6,E7,E8,E10)/E1-01/"/>
    </mc:Choice>
  </mc:AlternateContent>
  <xr:revisionPtr revIDLastSave="0" documentId="13_ncr:1_{0ED825C5-CB76-4543-8822-34B53B8E98C0}" xr6:coauthVersionLast="47" xr6:coauthVersionMax="47" xr10:uidLastSave="{00000000-0000-0000-0000-000000000000}"/>
  <bookViews>
    <workbookView xWindow="0" yWindow="500" windowWidth="38260" windowHeight="19160" tabRatio="665" activeTab="1" xr2:uid="{00000000-000D-0000-FFFF-FFFF00000000}"/>
  </bookViews>
  <sheets>
    <sheet name="cronograma horas" sheetId="13" r:id="rId1"/>
    <sheet name="cronograma gastos" sheetId="18" r:id="rId2"/>
    <sheet name="cronograma entregables" sheetId="20"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8" l="1"/>
  <c r="J25" i="18"/>
  <c r="K25" i="18"/>
  <c r="L25" i="18"/>
  <c r="M25" i="18"/>
  <c r="N25" i="18"/>
  <c r="O25" i="18"/>
  <c r="P25" i="18"/>
  <c r="Q25" i="18"/>
  <c r="R25" i="18"/>
  <c r="S25" i="18"/>
  <c r="T25" i="18"/>
  <c r="U25" i="18"/>
  <c r="V25" i="18"/>
  <c r="W25" i="18"/>
  <c r="X25" i="18"/>
  <c r="Y25" i="18"/>
  <c r="Z25" i="18"/>
  <c r="AA25" i="18"/>
  <c r="AB25" i="18"/>
  <c r="AC25" i="18"/>
  <c r="AD25" i="18"/>
  <c r="AE25" i="18"/>
  <c r="AF25" i="18"/>
  <c r="F25" i="18"/>
  <c r="G25" i="18"/>
  <c r="H25" i="18"/>
  <c r="AH180" i="13"/>
  <c r="AG180" i="13"/>
  <c r="AF180" i="13"/>
  <c r="AE180" i="13"/>
  <c r="AD180" i="13"/>
  <c r="AC180" i="13"/>
  <c r="AB180" i="13"/>
  <c r="AA180" i="13"/>
  <c r="Z180" i="13"/>
  <c r="Y180" i="13"/>
  <c r="X180" i="13"/>
  <c r="W180" i="13"/>
  <c r="U180" i="13"/>
  <c r="T180" i="13"/>
  <c r="S180" i="13"/>
  <c r="R180" i="13"/>
  <c r="Q180" i="13"/>
  <c r="P180" i="13"/>
  <c r="O180" i="13"/>
  <c r="N180" i="13"/>
  <c r="M180" i="13"/>
  <c r="V180" i="13" s="1"/>
  <c r="L180" i="13"/>
  <c r="K180" i="13"/>
  <c r="J180" i="13"/>
  <c r="H180" i="13"/>
  <c r="G180" i="13"/>
  <c r="F180" i="13"/>
  <c r="B180" i="13"/>
  <c r="AI179" i="13"/>
  <c r="V179" i="13"/>
  <c r="I179" i="13"/>
  <c r="AJ179" i="13" s="1"/>
  <c r="AI178" i="13"/>
  <c r="V178" i="13"/>
  <c r="AJ178" i="13" s="1"/>
  <c r="I178" i="13"/>
  <c r="AI177" i="13"/>
  <c r="V177" i="13"/>
  <c r="I177" i="13"/>
  <c r="AJ177" i="13" s="1"/>
  <c r="AI176" i="13"/>
  <c r="V176" i="13"/>
  <c r="AJ176" i="13" s="1"/>
  <c r="I176" i="13"/>
  <c r="AI175" i="13"/>
  <c r="V175" i="13"/>
  <c r="I175" i="13"/>
  <c r="AJ175" i="13" s="1"/>
  <c r="AI174" i="13"/>
  <c r="V174" i="13"/>
  <c r="AJ174" i="13" s="1"/>
  <c r="I174" i="13"/>
  <c r="AI173" i="13"/>
  <c r="V173" i="13"/>
  <c r="I173" i="13"/>
  <c r="AJ173" i="13" s="1"/>
  <c r="AI172" i="13"/>
  <c r="V172" i="13"/>
  <c r="AJ172" i="13" s="1"/>
  <c r="I172" i="13"/>
  <c r="AI171" i="13"/>
  <c r="V171" i="13"/>
  <c r="I171" i="13"/>
  <c r="AJ171" i="13" s="1"/>
  <c r="AI170" i="13"/>
  <c r="V170" i="13"/>
  <c r="AJ170" i="13" s="1"/>
  <c r="I170" i="13"/>
  <c r="D170" i="13"/>
  <c r="AI169" i="13"/>
  <c r="V169" i="13"/>
  <c r="I169" i="13"/>
  <c r="AJ169" i="13" s="1"/>
  <c r="AI168" i="13"/>
  <c r="AJ168" i="13" s="1"/>
  <c r="V168" i="13"/>
  <c r="I168" i="13"/>
  <c r="D168" i="13"/>
  <c r="AI167" i="13"/>
  <c r="V167" i="13"/>
  <c r="I167" i="13"/>
  <c r="AJ167" i="13" s="1"/>
  <c r="D167" i="13"/>
  <c r="D180" i="13" s="1"/>
  <c r="AI166" i="13"/>
  <c r="V166" i="13"/>
  <c r="I166" i="13"/>
  <c r="AJ166" i="13" s="1"/>
  <c r="AI165" i="13"/>
  <c r="V165" i="13"/>
  <c r="I165" i="13"/>
  <c r="AJ165" i="13" s="1"/>
  <c r="AI164" i="13"/>
  <c r="V164" i="13"/>
  <c r="I164" i="13"/>
  <c r="AJ164" i="13" s="1"/>
  <c r="AI163" i="13"/>
  <c r="V163" i="13"/>
  <c r="I163" i="13"/>
  <c r="AJ163" i="13" s="1"/>
  <c r="AI162" i="13"/>
  <c r="V162" i="13"/>
  <c r="I162" i="13"/>
  <c r="AJ162" i="13" s="1"/>
  <c r="AI161" i="13"/>
  <c r="V161" i="13"/>
  <c r="I161" i="13"/>
  <c r="AJ161" i="13" s="1"/>
  <c r="T152" i="13"/>
  <c r="S152" i="13"/>
  <c r="R152" i="13"/>
  <c r="Q152" i="13"/>
  <c r="P152" i="13"/>
  <c r="O152" i="13"/>
  <c r="N152" i="13"/>
  <c r="M152" i="13"/>
  <c r="L152" i="13"/>
  <c r="K152" i="13"/>
  <c r="J152" i="13"/>
  <c r="I152" i="13"/>
  <c r="H152" i="13"/>
  <c r="G152" i="13"/>
  <c r="F152" i="13"/>
  <c r="B152" i="13"/>
  <c r="V151" i="13"/>
  <c r="U151" i="13"/>
  <c r="U150" i="13"/>
  <c r="V150" i="13" s="1"/>
  <c r="U149" i="13"/>
  <c r="V149" i="13" s="1"/>
  <c r="U148" i="13"/>
  <c r="V148" i="13" s="1"/>
  <c r="V147" i="13"/>
  <c r="U147" i="13"/>
  <c r="U146" i="13"/>
  <c r="V146" i="13" s="1"/>
  <c r="U145" i="13"/>
  <c r="V145" i="13" s="1"/>
  <c r="U143" i="13"/>
  <c r="V143" i="13" s="1"/>
  <c r="V142" i="13"/>
  <c r="U142" i="13"/>
  <c r="D142" i="13"/>
  <c r="V141" i="13"/>
  <c r="U141" i="13"/>
  <c r="U140" i="13"/>
  <c r="V140" i="13" s="1"/>
  <c r="D140" i="13"/>
  <c r="V139" i="13"/>
  <c r="U139" i="13"/>
  <c r="D139" i="13"/>
  <c r="D152" i="13" s="1"/>
  <c r="V138" i="13"/>
  <c r="U138" i="13"/>
  <c r="U137" i="13"/>
  <c r="V137" i="13" s="1"/>
  <c r="U136" i="13"/>
  <c r="V136" i="13" s="1"/>
  <c r="U135" i="13"/>
  <c r="V135" i="13" s="1"/>
  <c r="V134" i="13"/>
  <c r="U134" i="13"/>
  <c r="U133" i="13"/>
  <c r="V133" i="13" s="1"/>
  <c r="AH127" i="13"/>
  <c r="AG127" i="13"/>
  <c r="AF127" i="13"/>
  <c r="AE127" i="13"/>
  <c r="AD127" i="13"/>
  <c r="AC127" i="13"/>
  <c r="AB127" i="13"/>
  <c r="AA127" i="13"/>
  <c r="Z127" i="13"/>
  <c r="Y127" i="13"/>
  <c r="X127" i="13"/>
  <c r="W127" i="13"/>
  <c r="U127" i="13"/>
  <c r="T127" i="13"/>
  <c r="S127" i="13"/>
  <c r="R127" i="13"/>
  <c r="Q127" i="13"/>
  <c r="P127" i="13"/>
  <c r="O127" i="13"/>
  <c r="N127" i="13"/>
  <c r="M127" i="13"/>
  <c r="L127" i="13"/>
  <c r="K127" i="13"/>
  <c r="J127" i="13"/>
  <c r="V127" i="13" s="1"/>
  <c r="H127" i="13"/>
  <c r="G127" i="13"/>
  <c r="F127" i="13"/>
  <c r="B127" i="13"/>
  <c r="AI126" i="13"/>
  <c r="V126" i="13"/>
  <c r="I126" i="13"/>
  <c r="AJ126" i="13" s="1"/>
  <c r="AI125" i="13"/>
  <c r="V125" i="13"/>
  <c r="I125" i="13"/>
  <c r="AJ125" i="13" s="1"/>
  <c r="D125" i="13"/>
  <c r="AI124" i="13"/>
  <c r="V124" i="13"/>
  <c r="AJ124" i="13" s="1"/>
  <c r="I124" i="13"/>
  <c r="AI123" i="13"/>
  <c r="V123" i="13"/>
  <c r="I123" i="13"/>
  <c r="AJ123" i="13" s="1"/>
  <c r="AI122" i="13"/>
  <c r="V122" i="13"/>
  <c r="AJ122" i="13" s="1"/>
  <c r="I122" i="13"/>
  <c r="AI121" i="13"/>
  <c r="V121" i="13"/>
  <c r="I121" i="13"/>
  <c r="AJ121" i="13" s="1"/>
  <c r="AI120" i="13"/>
  <c r="V120" i="13"/>
  <c r="AJ120" i="13" s="1"/>
  <c r="I120" i="13"/>
  <c r="AI119" i="13"/>
  <c r="V119" i="13"/>
  <c r="I119" i="13"/>
  <c r="AJ119" i="13" s="1"/>
  <c r="AI118" i="13"/>
  <c r="V118" i="13"/>
  <c r="AJ118" i="13" s="1"/>
  <c r="I118" i="13"/>
  <c r="D118" i="13"/>
  <c r="AI117" i="13"/>
  <c r="V117" i="13"/>
  <c r="I117" i="13"/>
  <c r="AJ117" i="13" s="1"/>
  <c r="D117" i="13"/>
  <c r="D127" i="13" s="1"/>
  <c r="AJ116" i="13"/>
  <c r="AI116" i="13"/>
  <c r="V116" i="13"/>
  <c r="I116" i="13"/>
  <c r="AI115" i="13"/>
  <c r="V115" i="13"/>
  <c r="I115" i="13"/>
  <c r="AJ115" i="13" s="1"/>
  <c r="AJ114" i="13"/>
  <c r="AI114" i="13"/>
  <c r="V114" i="13"/>
  <c r="I114" i="13"/>
  <c r="AI113" i="13"/>
  <c r="V113" i="13"/>
  <c r="I113" i="13"/>
  <c r="AJ113" i="13" s="1"/>
  <c r="AJ112" i="13"/>
  <c r="AI112" i="13"/>
  <c r="V112" i="13"/>
  <c r="I112" i="13"/>
  <c r="AI111" i="13"/>
  <c r="V111" i="13"/>
  <c r="I111" i="13"/>
  <c r="AJ111" i="13" s="1"/>
  <c r="AI110" i="13"/>
  <c r="AJ110" i="13" s="1"/>
  <c r="V110" i="13"/>
  <c r="I110" i="13"/>
  <c r="AI109" i="13"/>
  <c r="V109" i="13"/>
  <c r="I109" i="13"/>
  <c r="AI108" i="13"/>
  <c r="AJ108" i="13" s="1"/>
  <c r="V108" i="13"/>
  <c r="I108" i="13"/>
  <c r="AL102" i="13"/>
  <c r="S102" i="13"/>
  <c r="R102" i="13"/>
  <c r="Q102" i="13"/>
  <c r="P102" i="13"/>
  <c r="O102" i="13"/>
  <c r="N102" i="13"/>
  <c r="M102" i="13"/>
  <c r="L102" i="13"/>
  <c r="K102" i="13"/>
  <c r="V102" i="13" s="1"/>
  <c r="J102" i="13"/>
  <c r="AI101" i="13"/>
  <c r="V101" i="13"/>
  <c r="I101" i="13"/>
  <c r="AJ101" i="13" s="1"/>
  <c r="AI100" i="13"/>
  <c r="AJ100" i="13" s="1"/>
  <c r="V100" i="13"/>
  <c r="I100" i="13"/>
  <c r="AI99" i="13"/>
  <c r="V99" i="13"/>
  <c r="I99" i="13"/>
  <c r="AJ99" i="13" s="1"/>
  <c r="AI98" i="13"/>
  <c r="AJ98" i="13" s="1"/>
  <c r="V98" i="13"/>
  <c r="I98" i="13"/>
  <c r="AI97" i="13"/>
  <c r="V97" i="13"/>
  <c r="I97" i="13"/>
  <c r="AJ97" i="13" s="1"/>
  <c r="AI96" i="13"/>
  <c r="AJ96" i="13" s="1"/>
  <c r="V96" i="13"/>
  <c r="I96" i="13"/>
  <c r="AI95" i="13"/>
  <c r="V95" i="13"/>
  <c r="I95" i="13"/>
  <c r="AJ95" i="13" s="1"/>
  <c r="AI94" i="13"/>
  <c r="AJ94" i="13" s="1"/>
  <c r="V94" i="13"/>
  <c r="I94" i="13"/>
  <c r="AI93" i="13"/>
  <c r="V93" i="13"/>
  <c r="I93" i="13"/>
  <c r="AJ93" i="13" s="1"/>
  <c r="AI92" i="13"/>
  <c r="AJ92" i="13" s="1"/>
  <c r="V92" i="13"/>
  <c r="I92" i="13"/>
  <c r="AI91" i="13"/>
  <c r="V91" i="13"/>
  <c r="I91" i="13"/>
  <c r="AJ91" i="13" s="1"/>
  <c r="AI90" i="13"/>
  <c r="AJ90" i="13" s="1"/>
  <c r="V90" i="13"/>
  <c r="I90" i="13"/>
  <c r="AI89" i="13"/>
  <c r="V89" i="13"/>
  <c r="I89" i="13"/>
  <c r="AJ89" i="13" s="1"/>
  <c r="AI88" i="13"/>
  <c r="AJ88" i="13" s="1"/>
  <c r="V88" i="13"/>
  <c r="I88" i="13"/>
  <c r="AI87" i="13"/>
  <c r="V87" i="13"/>
  <c r="I87" i="13"/>
  <c r="AJ87" i="13" s="1"/>
  <c r="AI86" i="13"/>
  <c r="AJ86" i="13" s="1"/>
  <c r="V86" i="13"/>
  <c r="I86" i="13"/>
  <c r="AI85" i="13"/>
  <c r="V85" i="13"/>
  <c r="I85" i="13"/>
  <c r="AI84" i="13"/>
  <c r="AJ84" i="13" s="1"/>
  <c r="V84" i="13"/>
  <c r="I84" i="13"/>
  <c r="AI83" i="13"/>
  <c r="AI102" i="13" s="1"/>
  <c r="AJ102" i="13" s="1"/>
  <c r="V83" i="13"/>
  <c r="I83" i="13"/>
  <c r="I102" i="13" s="1"/>
  <c r="AH76" i="13"/>
  <c r="AG76" i="13"/>
  <c r="AF76" i="13"/>
  <c r="AE76" i="13"/>
  <c r="AD76" i="13"/>
  <c r="AC76" i="13"/>
  <c r="AB76" i="13"/>
  <c r="AA76" i="13"/>
  <c r="Z76" i="13"/>
  <c r="Y76" i="13"/>
  <c r="X76" i="13"/>
  <c r="W76" i="13"/>
  <c r="U76" i="13"/>
  <c r="T76" i="13"/>
  <c r="S76" i="13"/>
  <c r="R76" i="13"/>
  <c r="Q76" i="13"/>
  <c r="P76" i="13"/>
  <c r="O76" i="13"/>
  <c r="N76" i="13"/>
  <c r="M76" i="13"/>
  <c r="L76" i="13"/>
  <c r="K76" i="13"/>
  <c r="V76" i="13" s="1"/>
  <c r="J76" i="13"/>
  <c r="H76" i="13"/>
  <c r="G76" i="13"/>
  <c r="F76" i="13"/>
  <c r="B76" i="13"/>
  <c r="AJ75" i="13"/>
  <c r="AI75" i="13"/>
  <c r="V75" i="13"/>
  <c r="I75" i="13"/>
  <c r="AI74" i="13"/>
  <c r="V74" i="13"/>
  <c r="I74" i="13"/>
  <c r="AJ74" i="13" s="1"/>
  <c r="AJ73" i="13"/>
  <c r="AI73" i="13"/>
  <c r="V73" i="13"/>
  <c r="I73" i="13"/>
  <c r="AI72" i="13"/>
  <c r="V72" i="13"/>
  <c r="I72" i="13"/>
  <c r="AJ72" i="13" s="1"/>
  <c r="AJ71" i="13"/>
  <c r="AI71" i="13"/>
  <c r="V71" i="13"/>
  <c r="I71" i="13"/>
  <c r="AI70" i="13"/>
  <c r="V70" i="13"/>
  <c r="I70" i="13"/>
  <c r="AJ70" i="13" s="1"/>
  <c r="AJ69" i="13"/>
  <c r="AI69" i="13"/>
  <c r="V69" i="13"/>
  <c r="I69" i="13"/>
  <c r="D69" i="13"/>
  <c r="AI68" i="13"/>
  <c r="V68" i="13"/>
  <c r="I68" i="13"/>
  <c r="AJ68" i="13" s="1"/>
  <c r="AI67" i="13"/>
  <c r="V67" i="13"/>
  <c r="I67" i="13"/>
  <c r="AJ67" i="13" s="1"/>
  <c r="AI66" i="13"/>
  <c r="V66" i="13"/>
  <c r="I66" i="13"/>
  <c r="AJ66" i="13" s="1"/>
  <c r="AI65" i="13"/>
  <c r="V65" i="13"/>
  <c r="I65" i="13"/>
  <c r="AJ65" i="13" s="1"/>
  <c r="D65" i="13"/>
  <c r="D76" i="13" s="1"/>
  <c r="AI64" i="13"/>
  <c r="V64" i="13"/>
  <c r="AJ64" i="13" s="1"/>
  <c r="I64" i="13"/>
  <c r="AI63" i="13"/>
  <c r="V63" i="13"/>
  <c r="I63" i="13"/>
  <c r="AJ63" i="13" s="1"/>
  <c r="AI62" i="13"/>
  <c r="V62" i="13"/>
  <c r="AJ62" i="13" s="1"/>
  <c r="I62" i="13"/>
  <c r="D62" i="13"/>
  <c r="V61" i="13"/>
  <c r="AI61" i="13" s="1"/>
  <c r="AJ61" i="13" s="1"/>
  <c r="I61" i="13"/>
  <c r="AI60" i="13"/>
  <c r="AJ60" i="13" s="1"/>
  <c r="V60" i="13"/>
  <c r="I60" i="13"/>
  <c r="V59" i="13"/>
  <c r="AI59" i="13" s="1"/>
  <c r="AJ59" i="13" s="1"/>
  <c r="I59" i="13"/>
  <c r="AI58" i="13"/>
  <c r="AJ58" i="13" s="1"/>
  <c r="V58" i="13"/>
  <c r="I58" i="13"/>
  <c r="V57" i="13"/>
  <c r="AI57" i="13" s="1"/>
  <c r="I57" i="13"/>
  <c r="I76" i="13" s="1"/>
  <c r="AI51" i="13"/>
  <c r="AH51" i="13"/>
  <c r="AG51" i="13"/>
  <c r="AF51" i="13"/>
  <c r="AE51" i="13"/>
  <c r="AD51" i="13"/>
  <c r="AC51" i="13"/>
  <c r="AB51" i="13"/>
  <c r="AA51" i="13"/>
  <c r="Z51" i="13"/>
  <c r="Y51" i="13"/>
  <c r="X51" i="13"/>
  <c r="W51" i="13"/>
  <c r="U51" i="13"/>
  <c r="T51" i="13"/>
  <c r="S51" i="13"/>
  <c r="R51" i="13"/>
  <c r="Q51" i="13"/>
  <c r="P51" i="13"/>
  <c r="O51" i="13"/>
  <c r="N51" i="13"/>
  <c r="M51" i="13"/>
  <c r="L51" i="13"/>
  <c r="K51" i="13"/>
  <c r="V51" i="13" s="1"/>
  <c r="J51" i="13"/>
  <c r="H51" i="13"/>
  <c r="G51" i="13"/>
  <c r="F51" i="13"/>
  <c r="I51" i="13" s="1"/>
  <c r="B51" i="13"/>
  <c r="AJ50" i="13"/>
  <c r="AI50" i="13"/>
  <c r="V50" i="13"/>
  <c r="I50" i="13"/>
  <c r="D50" i="13"/>
  <c r="AI49" i="13"/>
  <c r="V49" i="13"/>
  <c r="I49" i="13"/>
  <c r="AJ49" i="13" s="1"/>
  <c r="D49" i="13"/>
  <c r="AI48" i="13"/>
  <c r="V48" i="13"/>
  <c r="I48" i="13"/>
  <c r="AJ48" i="13" s="1"/>
  <c r="D48" i="13"/>
  <c r="AI47" i="13"/>
  <c r="AJ47" i="13" s="1"/>
  <c r="V47" i="13"/>
  <c r="I47" i="13"/>
  <c r="D47" i="13"/>
  <c r="AI46" i="13"/>
  <c r="V46" i="13"/>
  <c r="I46" i="13"/>
  <c r="AJ46" i="13" s="1"/>
  <c r="D46" i="13"/>
  <c r="AI45" i="13"/>
  <c r="V45" i="13"/>
  <c r="I45" i="13"/>
  <c r="AJ45" i="13" s="1"/>
  <c r="D45" i="13"/>
  <c r="AI44" i="13"/>
  <c r="V44" i="13"/>
  <c r="AJ44" i="13" s="1"/>
  <c r="I44" i="13"/>
  <c r="D44" i="13"/>
  <c r="AI43" i="13"/>
  <c r="V43" i="13"/>
  <c r="I43" i="13"/>
  <c r="AJ43" i="13" s="1"/>
  <c r="AI42" i="13"/>
  <c r="AJ42" i="13" s="1"/>
  <c r="V42" i="13"/>
  <c r="I42" i="13"/>
  <c r="AI41" i="13"/>
  <c r="V41" i="13"/>
  <c r="I41" i="13"/>
  <c r="AJ41" i="13" s="1"/>
  <c r="D41" i="13"/>
  <c r="AJ40" i="13"/>
  <c r="AI40" i="13"/>
  <c r="V40" i="13"/>
  <c r="I40" i="13"/>
  <c r="D40" i="13"/>
  <c r="AI39" i="13"/>
  <c r="V39" i="13"/>
  <c r="I39" i="13"/>
  <c r="AJ39" i="13" s="1"/>
  <c r="D39" i="13"/>
  <c r="AI38" i="13"/>
  <c r="V38" i="13"/>
  <c r="I38" i="13"/>
  <c r="AJ38" i="13" s="1"/>
  <c r="D38" i="13"/>
  <c r="AI37" i="13"/>
  <c r="AJ37" i="13" s="1"/>
  <c r="V37" i="13"/>
  <c r="I37" i="13"/>
  <c r="D37" i="13"/>
  <c r="AI36" i="13"/>
  <c r="V36" i="13"/>
  <c r="I36" i="13"/>
  <c r="AJ36" i="13" s="1"/>
  <c r="D36" i="13"/>
  <c r="AI35" i="13"/>
  <c r="V35" i="13"/>
  <c r="I35" i="13"/>
  <c r="AJ35" i="13" s="1"/>
  <c r="D35" i="13"/>
  <c r="AI34" i="13"/>
  <c r="V34" i="13"/>
  <c r="AJ34" i="13" s="1"/>
  <c r="I34" i="13"/>
  <c r="D34" i="13"/>
  <c r="AI33" i="13"/>
  <c r="V33" i="13"/>
  <c r="I33" i="13"/>
  <c r="AJ33" i="13" s="1"/>
  <c r="D33" i="13"/>
  <c r="AJ32" i="13"/>
  <c r="AI32" i="13"/>
  <c r="V32" i="13"/>
  <c r="I32" i="13"/>
  <c r="D32" i="13"/>
  <c r="D51" i="13" s="1"/>
  <c r="AF24" i="13"/>
  <c r="AE24" i="13"/>
  <c r="AD24" i="13"/>
  <c r="AC24" i="13"/>
  <c r="AB24" i="13"/>
  <c r="AA24" i="13"/>
  <c r="Z24" i="13"/>
  <c r="Y24" i="13"/>
  <c r="X24" i="13"/>
  <c r="W24" i="13"/>
  <c r="V24" i="13"/>
  <c r="U24" i="13"/>
  <c r="T24" i="13"/>
  <c r="S24" i="13"/>
  <c r="R24" i="13"/>
  <c r="Q24" i="13"/>
  <c r="P24" i="13"/>
  <c r="O24" i="13"/>
  <c r="N24" i="13"/>
  <c r="M24" i="13"/>
  <c r="L24" i="13"/>
  <c r="K24" i="13"/>
  <c r="J24" i="13"/>
  <c r="I24" i="13"/>
  <c r="H24" i="13"/>
  <c r="G24" i="13"/>
  <c r="F24" i="13"/>
  <c r="AG24" i="13" s="1"/>
  <c r="AI127" i="13" l="1"/>
  <c r="AI180" i="13"/>
  <c r="AJ109" i="13"/>
  <c r="AJ85" i="13"/>
  <c r="AG25" i="18"/>
  <c r="AJ57" i="13"/>
  <c r="AI76" i="13"/>
  <c r="AJ76" i="13" s="1"/>
  <c r="AJ180" i="13"/>
  <c r="AJ127" i="13"/>
  <c r="AJ51" i="13"/>
  <c r="V152" i="13"/>
  <c r="I127" i="13"/>
  <c r="I180" i="13"/>
  <c r="AJ83" i="13"/>
  <c r="U152" i="13"/>
  <c r="W152" i="13" l="1"/>
  <c r="AE191" i="18" l="1"/>
  <c r="AD191" i="18"/>
  <c r="AC191" i="18"/>
  <c r="AB191" i="18"/>
  <c r="AA191" i="18"/>
  <c r="Z191" i="18"/>
  <c r="Y191" i="18"/>
  <c r="X191" i="18"/>
  <c r="W191" i="18"/>
  <c r="U191" i="18"/>
  <c r="T191" i="18"/>
  <c r="S191" i="18"/>
  <c r="B191" i="18"/>
  <c r="V181" i="18"/>
  <c r="AJ181" i="18" s="1"/>
  <c r="D181" i="18"/>
  <c r="AI180" i="18"/>
  <c r="AJ180" i="18" s="1"/>
  <c r="V179" i="18"/>
  <c r="D179" i="18"/>
  <c r="V178" i="18"/>
  <c r="AJ178" i="18" s="1"/>
  <c r="D178" i="18"/>
  <c r="AI177" i="18"/>
  <c r="AJ177" i="18" s="1"/>
  <c r="Q162" i="18"/>
  <c r="P162" i="18"/>
  <c r="B162" i="18"/>
  <c r="W152" i="18"/>
  <c r="V152" i="18"/>
  <c r="D152" i="18"/>
  <c r="V150" i="18"/>
  <c r="D150" i="18"/>
  <c r="W149" i="18"/>
  <c r="D149" i="18"/>
  <c r="AI63" i="18"/>
  <c r="AI64" i="18"/>
  <c r="AI65" i="18"/>
  <c r="AI66" i="18"/>
  <c r="AI67" i="18"/>
  <c r="AI68" i="18"/>
  <c r="AI69" i="18"/>
  <c r="AI70" i="18"/>
  <c r="AI71" i="18"/>
  <c r="AI72" i="18"/>
  <c r="AI73" i="18"/>
  <c r="AI74" i="18"/>
  <c r="AI75" i="18"/>
  <c r="AI76" i="18"/>
  <c r="AI77" i="18"/>
  <c r="AI78" i="18"/>
  <c r="AI79" i="18"/>
  <c r="AI80" i="18"/>
  <c r="AI62" i="18"/>
  <c r="X81" i="18"/>
  <c r="Y81" i="18"/>
  <c r="Z81" i="18"/>
  <c r="AA81" i="18"/>
  <c r="AB81" i="18"/>
  <c r="AC81" i="18"/>
  <c r="AD81" i="18"/>
  <c r="AE81" i="18"/>
  <c r="W81" i="18"/>
  <c r="V63" i="18"/>
  <c r="V64" i="18"/>
  <c r="V65" i="18"/>
  <c r="V66" i="18"/>
  <c r="V67" i="18"/>
  <c r="V68" i="18"/>
  <c r="V69" i="18"/>
  <c r="V70" i="18"/>
  <c r="V71" i="18"/>
  <c r="V72" i="18"/>
  <c r="V73" i="18"/>
  <c r="V74" i="18"/>
  <c r="V75" i="18"/>
  <c r="V76" i="18"/>
  <c r="V77" i="18"/>
  <c r="V78" i="18"/>
  <c r="V79" i="18"/>
  <c r="V80" i="18"/>
  <c r="V62" i="18"/>
  <c r="K81" i="18"/>
  <c r="L81" i="18"/>
  <c r="M81" i="18"/>
  <c r="N81" i="18"/>
  <c r="O81" i="18"/>
  <c r="P81" i="18"/>
  <c r="Q81" i="18"/>
  <c r="R81" i="18"/>
  <c r="S81" i="18"/>
  <c r="T81" i="18"/>
  <c r="U81" i="18"/>
  <c r="J81" i="18"/>
  <c r="I63" i="18"/>
  <c r="I64" i="18"/>
  <c r="I65" i="18"/>
  <c r="I66" i="18"/>
  <c r="I67" i="18"/>
  <c r="I68" i="18"/>
  <c r="I69" i="18"/>
  <c r="I70" i="18"/>
  <c r="I71" i="18"/>
  <c r="I72" i="18"/>
  <c r="I73" i="18"/>
  <c r="I74" i="18"/>
  <c r="I75" i="18"/>
  <c r="I76" i="18"/>
  <c r="I77" i="18"/>
  <c r="I78" i="18"/>
  <c r="I79" i="18"/>
  <c r="I80" i="18"/>
  <c r="I62" i="18"/>
  <c r="G81" i="18"/>
  <c r="H81" i="18"/>
  <c r="F81" i="18"/>
  <c r="V90" i="18"/>
  <c r="AI90" i="18"/>
  <c r="V91" i="18"/>
  <c r="AI91" i="18"/>
  <c r="V92" i="18"/>
  <c r="AI92" i="18"/>
  <c r="V93" i="18"/>
  <c r="AI93" i="18"/>
  <c r="V94" i="18"/>
  <c r="AI94" i="18"/>
  <c r="V95" i="18"/>
  <c r="AI95" i="18"/>
  <c r="V96" i="18"/>
  <c r="AI96" i="18"/>
  <c r="V97" i="18"/>
  <c r="AI97" i="18"/>
  <c r="V98" i="18"/>
  <c r="AI98" i="18"/>
  <c r="V99" i="18"/>
  <c r="AI99" i="18"/>
  <c r="V100" i="18"/>
  <c r="AI100" i="18"/>
  <c r="V101" i="18"/>
  <c r="AI101" i="18"/>
  <c r="V102" i="18"/>
  <c r="AI102" i="18"/>
  <c r="V103" i="18"/>
  <c r="AI103" i="18"/>
  <c r="V104" i="18"/>
  <c r="AI104" i="18"/>
  <c r="V105" i="18"/>
  <c r="AI105" i="18"/>
  <c r="V106" i="18"/>
  <c r="AI106" i="18"/>
  <c r="V107" i="18"/>
  <c r="AI107" i="18"/>
  <c r="AB109" i="18"/>
  <c r="AA109" i="18"/>
  <c r="AD109" i="18"/>
  <c r="Z109" i="18"/>
  <c r="M109" i="18"/>
  <c r="L109" i="18"/>
  <c r="K109" i="18"/>
  <c r="AI134" i="18"/>
  <c r="AJ134" i="18" s="1"/>
  <c r="AI127" i="18"/>
  <c r="V127" i="18"/>
  <c r="V126" i="18"/>
  <c r="AH136" i="18"/>
  <c r="AG136" i="18"/>
  <c r="AF136" i="18"/>
  <c r="AE136" i="18"/>
  <c r="AD136" i="18"/>
  <c r="AC136" i="18"/>
  <c r="AB136" i="18"/>
  <c r="AA136" i="18"/>
  <c r="Z136" i="18"/>
  <c r="Y136" i="18"/>
  <c r="X136" i="18"/>
  <c r="R136" i="18"/>
  <c r="Q136" i="18"/>
  <c r="P136" i="18"/>
  <c r="O136" i="18"/>
  <c r="N136" i="18"/>
  <c r="AH109" i="18"/>
  <c r="AG109" i="18"/>
  <c r="AF109" i="18"/>
  <c r="AE109" i="18"/>
  <c r="AC109" i="18"/>
  <c r="S109" i="18"/>
  <c r="R109" i="18"/>
  <c r="Q109" i="18"/>
  <c r="P109" i="18"/>
  <c r="O109" i="18"/>
  <c r="N109" i="18"/>
  <c r="J109" i="18"/>
  <c r="V108" i="18"/>
  <c r="AI108" i="18"/>
  <c r="AI38" i="18"/>
  <c r="AI39" i="18"/>
  <c r="AI40" i="18"/>
  <c r="AI41" i="18"/>
  <c r="AI42" i="18"/>
  <c r="AI43" i="18"/>
  <c r="AI44" i="18"/>
  <c r="AI45" i="18"/>
  <c r="AI46" i="18"/>
  <c r="AI47" i="18"/>
  <c r="AI48" i="18"/>
  <c r="AI49" i="18"/>
  <c r="AI50" i="18"/>
  <c r="AI51" i="18"/>
  <c r="AI52" i="18"/>
  <c r="AI53" i="18"/>
  <c r="AI54" i="18"/>
  <c r="AI55" i="18"/>
  <c r="AI37" i="18"/>
  <c r="V38" i="18"/>
  <c r="V39" i="18"/>
  <c r="V40" i="18"/>
  <c r="V41" i="18"/>
  <c r="V42" i="18"/>
  <c r="V43" i="18"/>
  <c r="V44" i="18"/>
  <c r="V45" i="18"/>
  <c r="V46" i="18"/>
  <c r="V47" i="18"/>
  <c r="V48" i="18"/>
  <c r="V49" i="18"/>
  <c r="V50" i="18"/>
  <c r="V51" i="18"/>
  <c r="V52" i="18"/>
  <c r="V53" i="18"/>
  <c r="V54" i="18"/>
  <c r="V55" i="18"/>
  <c r="V56" i="18"/>
  <c r="V37" i="18"/>
  <c r="I38" i="18"/>
  <c r="I39" i="18"/>
  <c r="I40" i="18"/>
  <c r="I41" i="18"/>
  <c r="I42" i="18"/>
  <c r="I43" i="18"/>
  <c r="I44" i="18"/>
  <c r="I45" i="18"/>
  <c r="I46" i="18"/>
  <c r="I47" i="18"/>
  <c r="I48" i="18"/>
  <c r="I49" i="18"/>
  <c r="I50" i="18"/>
  <c r="I51" i="18"/>
  <c r="I52" i="18"/>
  <c r="I53" i="18"/>
  <c r="I54" i="18"/>
  <c r="I55" i="18"/>
  <c r="I56" i="18"/>
  <c r="I37" i="18"/>
  <c r="AJ76" i="18" l="1"/>
  <c r="AJ68" i="18"/>
  <c r="AJ103" i="18"/>
  <c r="AJ95" i="18"/>
  <c r="AJ91" i="18"/>
  <c r="AJ100" i="18"/>
  <c r="AJ96" i="18"/>
  <c r="AJ92" i="18"/>
  <c r="AJ55" i="18"/>
  <c r="AJ47" i="18"/>
  <c r="D191" i="18"/>
  <c r="AJ39" i="18"/>
  <c r="AJ62" i="18"/>
  <c r="AJ73" i="18"/>
  <c r="AJ65" i="18"/>
  <c r="AJ41" i="18"/>
  <c r="AJ101" i="18"/>
  <c r="AJ93" i="18"/>
  <c r="AJ94" i="18"/>
  <c r="AJ75" i="18"/>
  <c r="AJ67" i="18"/>
  <c r="AJ79" i="18"/>
  <c r="AJ71" i="18"/>
  <c r="AJ63" i="18"/>
  <c r="AJ72" i="18"/>
  <c r="AJ38" i="18"/>
  <c r="AJ54" i="18"/>
  <c r="AJ46" i="18"/>
  <c r="AJ53" i="18"/>
  <c r="AJ45" i="18"/>
  <c r="AJ105" i="18"/>
  <c r="AJ78" i="18"/>
  <c r="AJ70" i="18"/>
  <c r="AJ80" i="18"/>
  <c r="AJ74" i="18"/>
  <c r="AJ66" i="18"/>
  <c r="AJ77" i="18"/>
  <c r="AJ69" i="18"/>
  <c r="V191" i="18"/>
  <c r="AJ64" i="18"/>
  <c r="AJ52" i="18"/>
  <c r="AJ44" i="18"/>
  <c r="AJ51" i="18"/>
  <c r="AJ43" i="18"/>
  <c r="D162" i="18"/>
  <c r="AI191" i="18"/>
  <c r="AJ179" i="18"/>
  <c r="AJ191" i="18" s="1"/>
  <c r="AJ104" i="18"/>
  <c r="AJ97" i="18"/>
  <c r="AJ37" i="18"/>
  <c r="AJ48" i="18"/>
  <c r="AJ40" i="18"/>
  <c r="V136" i="18"/>
  <c r="AJ106" i="18"/>
  <c r="AJ102" i="18"/>
  <c r="AJ42" i="18"/>
  <c r="AJ49" i="18"/>
  <c r="AJ108" i="18"/>
  <c r="AJ127" i="18"/>
  <c r="AJ50" i="18"/>
  <c r="W150" i="18"/>
  <c r="W162" i="18" s="1"/>
  <c r="R162" i="18"/>
  <c r="V149" i="18"/>
  <c r="V162" i="18" s="1"/>
  <c r="V81" i="18"/>
  <c r="AJ107" i="18"/>
  <c r="AJ90" i="18"/>
  <c r="AJ128" i="18"/>
  <c r="AJ136" i="18" s="1"/>
  <c r="AJ99" i="18"/>
  <c r="AI56" i="18"/>
  <c r="I81" i="18"/>
  <c r="AI81" i="18"/>
  <c r="AI136" i="18"/>
  <c r="AJ98" i="18"/>
  <c r="V109" i="18"/>
  <c r="Y109" i="18"/>
  <c r="AJ56" i="18" l="1"/>
  <c r="AJ109" i="18"/>
  <c r="AJ81" i="18"/>
  <c r="AI109" i="18"/>
</calcChain>
</file>

<file path=xl/sharedStrings.xml><?xml version="1.0" encoding="utf-8"?>
<sst xmlns="http://schemas.openxmlformats.org/spreadsheetml/2006/main" count="1367" uniqueCount="174">
  <si>
    <t>PT0-A1-A01</t>
  </si>
  <si>
    <t>PT0-A2-A02</t>
  </si>
  <si>
    <t>PT0-A3-A03</t>
  </si>
  <si>
    <t>PT0-A4-A04</t>
  </si>
  <si>
    <t>PT0-A5-A05</t>
  </si>
  <si>
    <t>PT1-A6-A11</t>
  </si>
  <si>
    <t>PT1-A7-A12</t>
  </si>
  <si>
    <t>PT2-A8-A21</t>
  </si>
  <si>
    <t>PT2-A9-A22</t>
  </si>
  <si>
    <t>PT2-A10-A23</t>
  </si>
  <si>
    <t>PT3-A13-A32</t>
  </si>
  <si>
    <t>PT4-A14-A41</t>
  </si>
  <si>
    <t>PT4-A15-A42</t>
  </si>
  <si>
    <t>PT4-A16-A43</t>
  </si>
  <si>
    <t>PT4-A17-A44</t>
  </si>
  <si>
    <t>PT4-A18-A45</t>
  </si>
  <si>
    <t>PT4-A19-A46</t>
  </si>
  <si>
    <t>admin recursos financieros</t>
  </si>
  <si>
    <t>coordinación y documentacion PTs (trazabilidad diaria)</t>
  </si>
  <si>
    <t>coord activ científicas (trazabilidad trimestral)</t>
  </si>
  <si>
    <t>justificación 1a anualidad</t>
  </si>
  <si>
    <t>justificación 2a anualidad</t>
  </si>
  <si>
    <t xml:space="preserve">diseñador gráfico </t>
  </si>
  <si>
    <t>Base datos NoSQL</t>
  </si>
  <si>
    <t>Base datos conocimiento+BD hechos probados</t>
  </si>
  <si>
    <t>Base datos contenido foros bioinformáticos</t>
  </si>
  <si>
    <t>Migración del suite</t>
  </si>
  <si>
    <t>Reproducción análisis de exoma cancer humano</t>
  </si>
  <si>
    <t>Reproducción análisis RNAseq</t>
  </si>
  <si>
    <t>Reproducción análsis De Novo Seq</t>
  </si>
  <si>
    <t>Reproducción análisis metagenómica</t>
  </si>
  <si>
    <t>Test y entrenamiento asistente virtual</t>
  </si>
  <si>
    <t>Valoración de todos los entregables</t>
  </si>
  <si>
    <t>Construcción sistema experto</t>
  </si>
  <si>
    <t>Descripcion</t>
  </si>
  <si>
    <t>Actividad</t>
  </si>
  <si>
    <t>Inicio</t>
  </si>
  <si>
    <t>Fin</t>
  </si>
  <si>
    <t>PT0 gestion proyecto</t>
  </si>
  <si>
    <t>Administrar los recursos financieros del
proyecto.</t>
  </si>
  <si>
    <t>A1-A01</t>
  </si>
  <si>
    <t>A2-A02</t>
  </si>
  <si>
    <t>A3-A03</t>
  </si>
  <si>
    <t>A4-A04</t>
  </si>
  <si>
    <t>A5-A05</t>
  </si>
  <si>
    <t>PT1 Gestion e integracion del Big Data Biologico</t>
  </si>
  <si>
    <t>A6-A11</t>
  </si>
  <si>
    <t>A7-A12</t>
  </si>
  <si>
    <t>PT2 - Sistemas de trazabilidad y soporte tecnico</t>
  </si>
  <si>
    <t>A8-A21</t>
  </si>
  <si>
    <t>A9-A22</t>
  </si>
  <si>
    <t>A10-A23</t>
  </si>
  <si>
    <t>A11-A24</t>
  </si>
  <si>
    <t>Prepaar justificaciones y reportes de actividades y subirlos a la plataforma del ministerio cuando se abra el plazo de justificación año1</t>
  </si>
  <si>
    <t>Coordinar todas las actividades cientificas con una trazabilidad trimestral</t>
  </si>
  <si>
    <t>Coordinar y documentar todos los paquetes de trabajo con una trazabilidad diaria.</t>
  </si>
  <si>
    <t>Preparar justificaciones y reportes de actividades y subirlos a la plataforma del ministerio cuando se abra el plazo de justificación año2</t>
  </si>
  <si>
    <t>En esta tarea diseñaremos y construiremos un diseñador gráfico que permita el usuario diseñar pipelines a la carta seleccionando una serie de herramientas software y enlazando dinámicamente ficheros de resultados reportados por una aplicación para ser input de la siguiente. La configuracion del pipeline y sus parametros se podrá
guardar, reutilizar y editar por el usuario. El diseñador gráfico se construirá en un lenguaje específico de dominio (DSL) diseñado para canalizaciones bioinformática</t>
  </si>
  <si>
    <t>Crearemos una base de datos relacional NoSQL como Graph [Neo4j] y MongoDB, para centralizar el conocimiento omico y biologico que usa nuestra infraestructura en la anotación. Los contenidos serán actualizados mediante gestor de APIs (application programming interface) para las bases de datos que faciliten estas herramientas. Para las otras bases de datos, crearemos un rastreador web con entendimiento generalizado de los esquemas de las bases de datos y sus políticas de propiedad y privacidad.</t>
  </si>
  <si>
    <t>Dos bases de datos. Una base de datos de conocimiento que generaremos a partir de nuestro propio conocimiento sobre los parametros óptimos a configurar en programas de cada pipelines y cual es la interpretatividad de los resultados en cada paso. Despues crearemos una base de datos de hechos probados con registro de toda la toma de decisiones tomadas por el propio usuario en la ejecucion del pipeline.</t>
  </si>
  <si>
    <t>Construcción de un sistema experto con capacidad de aprendizaje para toma de decisiones que usará la base de datos desarrollada en la tarea 2.1 como bases de datos de conocimiento y de hecho desde donde exploraremos varias modelos de toma de decisiones basado en reglas para elucidar el modelo mas efectivo como motor de inferencia tanto en reglas preestablecidas como en las construidas mediante aprendizaje (observational learning).</t>
  </si>
  <si>
    <t>Esta es una tarea de mineria de datos para crear una base de datos indexando terminos clave sobre información y contenido en foros bioinfomáticos en línea como Biostar, SEQanswer, GATK, etc, en particular en relación a las distintas herramientas que constituyen los pipelines de GPRO y las bases de datos que usa.Esta base de datos inclurá igualmente información sobre los resultados óptimos</t>
  </si>
  <si>
    <t>Aquí aplicaremos procesamiento de lenguaje natural (NLP) y la plataforma de aprendizaje automático ML para procesar la informacion obtenida en la tarea 2.3. Las tecnología ML servirá para construir un motor de respuesta a preguntas interactivas donde la elección de la respuesta dependerá del alcance de los datos y del tipo de preguntas. El asistente virtual se implementará como un agente interactivo (chat bot) que hará recomendaciones o incluso conectará al usuario con alguein de nuestro equipo</t>
  </si>
  <si>
    <t>PT3- Acciones de mejora y adaptacion de formato</t>
  </si>
  <si>
    <t>A12-A31</t>
  </si>
  <si>
    <t>Diseño y creación de contenedor utilizando la tecnologia de containers para simplificar la instalación de programas, pipelines, bases de datos, scripts, espacios de trabajos, recursos de usuarios, librerias informaticas y otras dependencias. A este fin usaremos la herramienta Docker Swarm or Google Kubernetes para obtener una arquitectura cloud apropiada. Todo ello con objeto de mejorar y simplificar la instalación, mantenimiento y escalabilidad de la infraestructura back end.</t>
  </si>
  <si>
    <t>Migración de la actual version del suite desde Eclipse RCP (Rich Client Platform), a Eclipse RAP (Remote Application Platform). Todo ello mediante programacion java para poder separar determinadas capas del software (aka application, business and data layer) de la capa de presentacion (UI). Subsigueintemente implementaremos un portador RAP desde la la UI para tener una arquitectura util que nos permita añadir y compilar una capa de formato adaptada a formato web.</t>
  </si>
  <si>
    <t>A15-A42</t>
  </si>
  <si>
    <t>A13-A32</t>
  </si>
  <si>
    <t>A14-A41</t>
  </si>
  <si>
    <t>A16-A43</t>
  </si>
  <si>
    <t>A17-A44</t>
  </si>
  <si>
    <t>A18-A45</t>
  </si>
  <si>
    <t>A19-A46</t>
  </si>
  <si>
    <t>Se reproducirá un análisis de exoma de cancer humano con llamada de variantes de tipo SNP/Indel usando el pipeline BWA-GATK-MUTECT y una colección de muestras de cancer obtenidas a partir del SRA archive del NCBI. Se usara la herramienta VEP de ensembl para anotar efectos a las variantes</t>
  </si>
  <si>
    <t>Se reproducirá un análisis RNAseq para testar expresión diferencial usando el pipeline TOPHAT-CUFFLINKS y una colección de muestras de transcriptoma humano obtenidas a partir del SRA archive del NCBI. Se usaran las bases de datos de Biomart, Gene Ontology, KEGG y OMIM para anotar nombres y codigos de gen, ontologias de genes, metaboloma y patologia asociada.</t>
  </si>
  <si>
    <t>Se reproducirá un estudio de novo usando el pipeline OASES-BLAST para ensamblar de novo, anotar yy realizar el perfil funcional de un transcriptoma no modelo obtenido sel SRA archive del NCBI. Se usaran las bases de datos de NR, Gene Ontology, KEGG para anotar transcritos, ontologías genicas ymetaboloma.</t>
  </si>
  <si>
    <t>Se reproducirá un análisis de metagenomica 16S usando el pipeline INFERNAL-MOTHUR y como caso a estudio una colección de muestras sobre una patologáa de base microbiana tambien obtenidas a partir del SRA archive del NCBI. Se usaran las bases de datos de la RDP project para anotar taxonomia a los distintos taxa bacterianos identificados.</t>
  </si>
  <si>
    <t>Aquí se someterá al asistente virtual a múltiples preguntas respecto soluciones o recomendaciones y sitios web/foros a seguir según que protocolo o tematica o problema bioinformatico a abordar dentro de la omica. Todo ello para valorar su capacidad de respuesta y/o para resolver problema. La efectividad de dichas respuestas sera evaluada por porcentaje de acierto y con ello se someterá al modulo LNP a un proceso de entrenamiento y testado recursivo para incrementar su capacidad resolutiva.</t>
  </si>
  <si>
    <t>Esta tarea consistirá en valorar los entregables obtenidos en todos los workpackages para determinar si han alcanzado la validación suficiente para ser integrados dentro de GPRO. Todo ello en base al cumplimiento de requisitos establecidos en la seccion 2.4d de esta propuesta.</t>
  </si>
  <si>
    <t>PT4- Acciones de prueba de concepto y valorizacion</t>
  </si>
  <si>
    <t>PT2-A11-A24</t>
  </si>
  <si>
    <t>chatbot</t>
  </si>
  <si>
    <t>PT3-A12-A31</t>
  </si>
  <si>
    <t>Docker</t>
  </si>
  <si>
    <t xml:space="preserve"> 30/04/2021</t>
  </si>
  <si>
    <t>E1-E01</t>
  </si>
  <si>
    <t>E2-E02</t>
  </si>
  <si>
    <t>E3-E03</t>
  </si>
  <si>
    <t>E4-E11</t>
  </si>
  <si>
    <t>E5-E12</t>
  </si>
  <si>
    <t>E7-E22</t>
  </si>
  <si>
    <t>E8-E31</t>
  </si>
  <si>
    <t>E9-E32</t>
  </si>
  <si>
    <t>E10-E41</t>
  </si>
  <si>
    <t>E6-E21</t>
  </si>
  <si>
    <t>Paquete de trabajo</t>
  </si>
  <si>
    <t>horas totales</t>
  </si>
  <si>
    <t>Tabla 1.- Gant Chart actualizadado de tareas 2019-2021 considerando desglose de horas</t>
  </si>
  <si>
    <t>T1-CARLOS LLORENS</t>
  </si>
  <si>
    <t>Total horas a imputar justificacion 2019</t>
  </si>
  <si>
    <t>HORAS TOTALES 2019</t>
  </si>
  <si>
    <t>Total horas a imputar justificacion 2020</t>
  </si>
  <si>
    <t>HORAS TOTALES 2020</t>
  </si>
  <si>
    <t>Total horas a imputar justificacion 2021</t>
  </si>
  <si>
    <t>HORAS TOTALES 2021</t>
  </si>
  <si>
    <t>TOTALES 19-21</t>
  </si>
  <si>
    <t>Oct</t>
  </si>
  <si>
    <t>Nov</t>
  </si>
  <si>
    <t>Dic</t>
  </si>
  <si>
    <t>Ene</t>
  </si>
  <si>
    <t>Feb</t>
  </si>
  <si>
    <t>Mar</t>
  </si>
  <si>
    <t>Abr</t>
  </si>
  <si>
    <t>May</t>
  </si>
  <si>
    <t>Jun</t>
  </si>
  <si>
    <t>Jul</t>
  </si>
  <si>
    <t>Ago</t>
  </si>
  <si>
    <t>Sep</t>
  </si>
  <si>
    <t>Enero</t>
  </si>
  <si>
    <t>Febrero</t>
  </si>
  <si>
    <t>Marzo</t>
  </si>
  <si>
    <t>Abril</t>
  </si>
  <si>
    <t>Mayo</t>
  </si>
  <si>
    <t>Junio</t>
  </si>
  <si>
    <t>Julio</t>
  </si>
  <si>
    <t>Agosto</t>
  </si>
  <si>
    <t>Septiembre</t>
  </si>
  <si>
    <t>Octubre</t>
  </si>
  <si>
    <t>Noviembre</t>
  </si>
  <si>
    <t>Diciembre</t>
  </si>
  <si>
    <t>Concepto</t>
  </si>
  <si>
    <t>Num horas</t>
  </si>
  <si>
    <t>Salario/hora</t>
  </si>
  <si>
    <t>Salario total</t>
  </si>
  <si>
    <t>Paquete trabajo asociado</t>
  </si>
  <si>
    <t>Horas totales según memoria</t>
  </si>
  <si>
    <t xml:space="preserve">Presupuesto aprox </t>
  </si>
  <si>
    <t>T2-AHMED IBRAHEM HAFEZ</t>
  </si>
  <si>
    <t>Construcción sistema experto*</t>
  </si>
  <si>
    <t>Presupuesto aprox</t>
  </si>
  <si>
    <t>Ana</t>
  </si>
  <si>
    <t>Raquel</t>
  </si>
  <si>
    <t>T3-NUEVA CONTRATACION (Ana Miguel para 2020/ Raquel Ceprian para 2021)</t>
  </si>
  <si>
    <t>T4-NUEVA CONTRATACION (AYA ALLAH ALI)</t>
  </si>
  <si>
    <t>T5-NUEVA CONTRATACION (IVAN ZAMORA) es programador contratado en lugar de subcontratado como externo</t>
  </si>
  <si>
    <t>oct</t>
  </si>
  <si>
    <t>nov</t>
  </si>
  <si>
    <t>dic</t>
  </si>
  <si>
    <t>suman</t>
  </si>
  <si>
    <t>Restan</t>
  </si>
  <si>
    <t>T6-NUEVA CONTRATACION (GENIS MARTINEZ) programador contratado en lugar de subcontratado como externo</t>
  </si>
  <si>
    <t>Tabla 2.- Gant Chart actualizadado de tareas 2019-2021 considerando desglose de gastos</t>
  </si>
  <si>
    <t>Total gastos a imputar justificacion 2019</t>
  </si>
  <si>
    <t>TOTAL GASTO 2019</t>
  </si>
  <si>
    <t>Total gastos a imputar justificacion 2020</t>
  </si>
  <si>
    <t>TOTAL GASTO 2020</t>
  </si>
  <si>
    <t>Total gastos a imputar justificacion 2021</t>
  </si>
  <si>
    <t>TOTAL GASTO 2021</t>
  </si>
  <si>
    <t>T2-AHMED IBRAHEM</t>
  </si>
  <si>
    <t>gasto total</t>
  </si>
  <si>
    <t>El entregable esta asociado a a la actividad A6-A11</t>
  </si>
  <si>
    <t>El entregable esta asociado a a la actividad A7-A12</t>
  </si>
  <si>
    <t>El entregable esta asociado a a la actividad A8-A21, A9-A22 y A10-A23</t>
  </si>
  <si>
    <t>El entregable esta asociado a a la actividad A8-A21, A10-A23 y A11-A24</t>
  </si>
  <si>
    <t>El entregable esta asociado a a la actividad A12-A31</t>
  </si>
  <si>
    <t>El entregable esta asociado a a la actividad A13-A32</t>
  </si>
  <si>
    <t>El entregable esta asociado a a la actividad A14-A41, A15-A42, A16-A43, A17-A44, A18-A45, A19-A46</t>
  </si>
  <si>
    <t>El entregable esta asociado a a la actividad A1-A01, A2-A02, A3-A03, A4-A04</t>
  </si>
  <si>
    <t>El entregable esta asociado a a la actividad A1-A01, A2-A02, A3-A03, A5-A05</t>
  </si>
  <si>
    <t>El entregable esta asociado a a la actividad A1-A01, A2-A02, A3-A03, A4-A04, A5-A05</t>
  </si>
  <si>
    <t>Tabla 3.- Gant Chart actualizadado de tareas 2019-2021 fecha finalización de los entregables</t>
  </si>
  <si>
    <t>Esta actividad corresponde la subcontratación de Ricardo Futami por tanto el dinero imputado se corresponde con las fechas de los pagos de las facturas</t>
  </si>
  <si>
    <t>Esta actividad corresponde a la subcontratación de la UPV en la que se trabaja de forma conjunta con Aya Ali y Ahmed Hafez. El importe imputado corresponde a: los pagos de las facturas a la UPV más el gasto imputado de cada empleado y los gastos suplementarios asociados a los empleados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</si>
</sst>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7" x14ac:knownFonts="1">
    <font>
      <sz val="12"/>
      <color theme="1"/>
      <name val="Calibri"/>
      <family val="2"/>
      <charset val="129"/>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rgb="FFFF0000"/>
      <name val="Calibri"/>
      <family val="2"/>
      <scheme val="minor"/>
    </font>
    <font>
      <b/>
      <sz val="12"/>
      <color theme="1"/>
      <name val="Calibri"/>
      <family val="2"/>
      <scheme val="minor"/>
    </font>
    <font>
      <sz val="12"/>
      <name val="Calibri"/>
      <family val="2"/>
      <scheme val="minor"/>
    </font>
    <font>
      <sz val="12"/>
      <color theme="6" tint="-0.249977111117893"/>
      <name val="Calibri"/>
      <family val="2"/>
      <scheme val="minor"/>
    </font>
    <font>
      <b/>
      <sz val="12"/>
      <color rgb="FFFF0000"/>
      <name val="Calibri"/>
      <family val="2"/>
      <scheme val="minor"/>
    </font>
    <font>
      <sz val="12"/>
      <name val="Calibri"/>
      <family val="2"/>
      <charset val="129"/>
      <scheme val="minor"/>
    </font>
    <font>
      <sz val="12"/>
      <color rgb="FF000000"/>
      <name val="Calibri"/>
      <family val="2"/>
      <scheme val="minor"/>
    </font>
    <font>
      <sz val="12"/>
      <color theme="4" tint="-0.249977111117893"/>
      <name val="Calibri"/>
      <family val="2"/>
      <scheme val="minor"/>
    </font>
    <font>
      <sz val="20"/>
      <color theme="1"/>
      <name val="Calibri (Cuerpo)"/>
    </font>
    <font>
      <sz val="12"/>
      <color rgb="FF366092"/>
      <name val="Calibri"/>
      <family val="2"/>
      <charset val="129"/>
      <scheme val="minor"/>
    </font>
    <font>
      <b/>
      <sz val="14"/>
      <color theme="1"/>
      <name val="Calibri"/>
      <family val="2"/>
      <scheme val="minor"/>
    </font>
    <font>
      <b/>
      <sz val="16"/>
      <color theme="1"/>
      <name val="Calibri (Cuerpo)"/>
    </font>
    <font>
      <b/>
      <sz val="16"/>
      <color theme="1"/>
      <name val="Calibri"/>
      <family val="2"/>
      <charset val="129"/>
      <scheme val="minor"/>
    </font>
    <font>
      <sz val="12"/>
      <color rgb="FF006100"/>
      <name val="Calibri"/>
      <family val="2"/>
      <scheme val="minor"/>
    </font>
    <font>
      <sz val="12"/>
      <color rgb="FF9C0006"/>
      <name val="Calibri"/>
      <family val="2"/>
      <scheme val="minor"/>
    </font>
    <font>
      <sz val="12"/>
      <color rgb="FF000000"/>
      <name val="Calibri"/>
      <family val="2"/>
      <charset val="129"/>
      <scheme val="minor"/>
    </font>
    <font>
      <sz val="12"/>
      <color rgb="FF0070C0"/>
      <name val="Calibri"/>
      <family val="2"/>
      <charset val="129"/>
      <scheme val="minor"/>
    </font>
    <font>
      <sz val="12"/>
      <color theme="9" tint="-0.499984740745262"/>
      <name val="Calibri"/>
      <family val="2"/>
      <charset val="129"/>
      <scheme val="minor"/>
    </font>
    <font>
      <sz val="12"/>
      <color theme="9" tint="-0.249977111117893"/>
      <name val="Calibri"/>
      <family val="2"/>
      <scheme val="minor"/>
    </font>
    <font>
      <b/>
      <sz val="12"/>
      <color rgb="FF000000"/>
      <name val="Calibri"/>
      <family val="2"/>
      <scheme val="minor"/>
    </font>
    <font>
      <sz val="12"/>
      <color theme="3" tint="0.39997558519241921"/>
      <name val="Calibri"/>
      <family val="2"/>
      <charset val="129"/>
      <scheme val="minor"/>
    </font>
    <font>
      <sz val="12"/>
      <color rgb="FF000000"/>
      <name val="Calibri"/>
      <family val="2"/>
    </font>
    <font>
      <sz val="8"/>
      <name val="Calibri"/>
      <family val="2"/>
      <charset val="129"/>
      <scheme val="minor"/>
    </font>
    <font>
      <sz val="18"/>
      <color theme="1"/>
      <name val="Calibri"/>
      <family val="2"/>
      <charset val="129"/>
      <scheme val="minor"/>
    </font>
    <font>
      <sz val="16"/>
      <color theme="1"/>
      <name val="Calibri"/>
      <family val="2"/>
      <scheme val="minor"/>
    </font>
    <font>
      <b/>
      <sz val="16"/>
      <color rgb="FFFF0000"/>
      <name val="Calibri"/>
      <family val="2"/>
      <scheme val="minor"/>
    </font>
  </fonts>
  <fills count="27">
    <fill>
      <patternFill patternType="none"/>
    </fill>
    <fill>
      <patternFill patternType="gray125"/>
    </fill>
    <fill>
      <patternFill patternType="solid">
        <fgColor theme="9"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2F2F2"/>
        <bgColor rgb="FF000000"/>
      </patternFill>
    </fill>
    <fill>
      <patternFill patternType="solid">
        <fgColor rgb="FFC6EFCE"/>
      </patternFill>
    </fill>
    <fill>
      <patternFill patternType="solid">
        <fgColor rgb="FFFFC7CE"/>
      </patternFill>
    </fill>
    <fill>
      <patternFill patternType="solid">
        <fgColor rgb="FFD9D9D9"/>
        <bgColor rgb="FF000000"/>
      </patternFill>
    </fill>
    <fill>
      <patternFill patternType="solid">
        <fgColor theme="3" tint="0.79998168889431442"/>
        <bgColor indexed="64"/>
      </patternFill>
    </fill>
    <fill>
      <patternFill patternType="solid">
        <fgColor rgb="FFC4BD97"/>
        <bgColor rgb="FF000000"/>
      </patternFill>
    </fill>
    <fill>
      <patternFill patternType="solid">
        <fgColor rgb="FFC5D9F1"/>
        <bgColor rgb="FF000000"/>
      </patternFill>
    </fill>
    <fill>
      <patternFill patternType="solid">
        <fgColor rgb="FFDCE6F1"/>
        <bgColor rgb="FF000000"/>
      </patternFill>
    </fill>
    <fill>
      <patternFill patternType="solid">
        <fgColor rgb="FFEBF1DE"/>
        <bgColor rgb="FF000000"/>
      </patternFill>
    </fill>
    <fill>
      <patternFill patternType="solid">
        <fgColor rgb="FFFDE9D9"/>
        <bgColor rgb="FF000000"/>
      </patternFill>
    </fill>
    <fill>
      <patternFill patternType="solid">
        <fgColor rgb="FFE4DFEC"/>
        <bgColor rgb="FF000000"/>
      </patternFill>
    </fill>
    <fill>
      <patternFill patternType="solid">
        <fgColor rgb="FFFCD5B4"/>
        <bgColor rgb="FF000000"/>
      </patternFill>
    </fill>
    <fill>
      <patternFill patternType="solid">
        <fgColor rgb="FFD8E4BC"/>
        <bgColor rgb="FF000000"/>
      </patternFill>
    </fill>
    <fill>
      <patternFill patternType="solid">
        <fgColor theme="7" tint="0.79998168889431442"/>
        <bgColor rgb="FF000000"/>
      </patternFill>
    </fill>
  </fills>
  <borders count="19">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05">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24" fillId="14" borderId="0" applyNumberFormat="0" applyBorder="0" applyAlignment="0" applyProtection="0"/>
    <xf numFmtId="0" fontId="25" fillId="15" borderId="0" applyNumberFormat="0" applyBorder="0" applyAlignment="0" applyProtection="0"/>
  </cellStyleXfs>
  <cellXfs count="444">
    <xf numFmtId="0" fontId="0" fillId="0" borderId="0" xfId="0"/>
    <xf numFmtId="17" fontId="0" fillId="0" borderId="0" xfId="0" applyNumberFormat="1"/>
    <xf numFmtId="2" fontId="0" fillId="0" borderId="0" xfId="0" applyNumberFormat="1"/>
    <xf numFmtId="0" fontId="0" fillId="3" borderId="0" xfId="0" applyFill="1"/>
    <xf numFmtId="0" fontId="0" fillId="4" borderId="0" xfId="0" applyFill="1"/>
    <xf numFmtId="0" fontId="13" fillId="0" borderId="0" xfId="0" applyFont="1"/>
    <xf numFmtId="0" fontId="0" fillId="5" borderId="0" xfId="0" applyFill="1"/>
    <xf numFmtId="0" fontId="0" fillId="0" borderId="1" xfId="0" applyBorder="1"/>
    <xf numFmtId="0" fontId="0" fillId="6" borderId="0" xfId="0" applyFill="1"/>
    <xf numFmtId="0" fontId="0" fillId="8"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2" borderId="0" xfId="0" applyFill="1" applyAlignment="1">
      <alignment wrapText="1"/>
    </xf>
    <xf numFmtId="14" fontId="0" fillId="8" borderId="0" xfId="0" applyNumberFormat="1" applyFill="1"/>
    <xf numFmtId="14" fontId="0" fillId="11" borderId="0" xfId="0" applyNumberFormat="1" applyFill="1"/>
    <xf numFmtId="0" fontId="0" fillId="9" borderId="0" xfId="0" applyFill="1" applyAlignment="1">
      <alignment wrapText="1"/>
    </xf>
    <xf numFmtId="14" fontId="0" fillId="9" borderId="0" xfId="0" applyNumberFormat="1" applyFill="1"/>
    <xf numFmtId="14" fontId="0" fillId="10" borderId="0" xfId="0" applyNumberFormat="1" applyFill="1"/>
    <xf numFmtId="0" fontId="0" fillId="10" borderId="0" xfId="0" applyFill="1" applyAlignment="1">
      <alignment wrapText="1"/>
    </xf>
    <xf numFmtId="0" fontId="16" fillId="0" borderId="0" xfId="0" applyFont="1"/>
    <xf numFmtId="14" fontId="0" fillId="8" borderId="0" xfId="0" applyNumberFormat="1" applyFill="1" applyAlignment="1">
      <alignment horizontal="right"/>
    </xf>
    <xf numFmtId="2" fontId="18" fillId="0" borderId="0" xfId="0" applyNumberFormat="1" applyFont="1"/>
    <xf numFmtId="0" fontId="0" fillId="0" borderId="2" xfId="0" applyBorder="1" applyAlignment="1">
      <alignment horizontal="center"/>
    </xf>
    <xf numFmtId="0" fontId="0" fillId="0" borderId="0" xfId="0" applyAlignment="1">
      <alignment horizontal="center"/>
    </xf>
    <xf numFmtId="164" fontId="0" fillId="0" borderId="0" xfId="0" applyNumberFormat="1"/>
    <xf numFmtId="0" fontId="20" fillId="0" borderId="0" xfId="0" applyFont="1"/>
    <xf numFmtId="0" fontId="19" fillId="0" borderId="0" xfId="0" applyFont="1" applyAlignment="1">
      <alignment horizontal="left"/>
    </xf>
    <xf numFmtId="0" fontId="0" fillId="0" borderId="0" xfId="0" applyAlignment="1">
      <alignment horizontal="left"/>
    </xf>
    <xf numFmtId="0" fontId="12" fillId="0" borderId="0" xfId="0" applyFont="1"/>
    <xf numFmtId="0" fontId="26" fillId="16" borderId="0" xfId="0" applyFont="1" applyFill="1" applyAlignment="1">
      <alignment horizontal="center"/>
    </xf>
    <xf numFmtId="0" fontId="26" fillId="16" borderId="1" xfId="0" applyFont="1" applyFill="1" applyBorder="1" applyAlignment="1">
      <alignment horizontal="center"/>
    </xf>
    <xf numFmtId="0" fontId="26" fillId="0" borderId="0" xfId="0" applyFont="1" applyAlignment="1">
      <alignment horizontal="center"/>
    </xf>
    <xf numFmtId="0" fontId="0" fillId="5" borderId="2" xfId="0" applyFill="1" applyBorder="1"/>
    <xf numFmtId="0" fontId="12" fillId="0" borderId="4" xfId="0" applyFont="1" applyBorder="1" applyAlignment="1">
      <alignment horizontal="center" wrapText="1"/>
    </xf>
    <xf numFmtId="0" fontId="12" fillId="0" borderId="6" xfId="0" applyFont="1" applyBorder="1" applyAlignment="1">
      <alignment horizontal="center" wrapText="1"/>
    </xf>
    <xf numFmtId="0" fontId="27" fillId="0" borderId="6" xfId="0" applyFont="1" applyBorder="1" applyAlignment="1">
      <alignment horizontal="center"/>
    </xf>
    <xf numFmtId="0" fontId="27" fillId="0" borderId="5" xfId="0" applyFont="1" applyBorder="1" applyAlignment="1">
      <alignment horizontal="center"/>
    </xf>
    <xf numFmtId="0" fontId="28" fillId="11" borderId="0" xfId="0" applyFont="1" applyFill="1"/>
    <xf numFmtId="0" fontId="0" fillId="0" borderId="9" xfId="0" applyBorder="1" applyAlignment="1">
      <alignment horizontal="center"/>
    </xf>
    <xf numFmtId="0" fontId="0" fillId="17" borderId="2" xfId="0" applyFill="1" applyBorder="1" applyAlignment="1">
      <alignment horizontal="center"/>
    </xf>
    <xf numFmtId="0" fontId="0" fillId="17" borderId="0" xfId="0" applyFill="1" applyAlignment="1">
      <alignment horizontal="center"/>
    </xf>
    <xf numFmtId="0" fontId="0" fillId="17" borderId="1" xfId="0" applyFill="1" applyBorder="1" applyAlignment="1">
      <alignment horizontal="center"/>
    </xf>
    <xf numFmtId="0" fontId="0" fillId="0" borderId="1" xfId="0" applyBorder="1" applyAlignment="1">
      <alignment horizontal="center"/>
    </xf>
    <xf numFmtId="0" fontId="11" fillId="8" borderId="0" xfId="0" applyFont="1" applyFill="1"/>
    <xf numFmtId="0" fontId="14" fillId="8" borderId="0" xfId="0" applyFont="1" applyFill="1"/>
    <xf numFmtId="0" fontId="28" fillId="9" borderId="0" xfId="0" applyFont="1" applyFill="1"/>
    <xf numFmtId="0" fontId="13" fillId="9" borderId="0" xfId="0" applyFont="1" applyFill="1"/>
    <xf numFmtId="0" fontId="28" fillId="10" borderId="0" xfId="0" applyFont="1" applyFill="1"/>
    <xf numFmtId="0" fontId="29" fillId="10" borderId="0" xfId="0" applyFont="1" applyFill="1"/>
    <xf numFmtId="0" fontId="13" fillId="0" borderId="2" xfId="0" applyFont="1" applyBorder="1" applyAlignment="1">
      <alignment horizontal="center"/>
    </xf>
    <xf numFmtId="0" fontId="13" fillId="0" borderId="0" xfId="0" applyFont="1" applyAlignment="1">
      <alignment horizontal="center"/>
    </xf>
    <xf numFmtId="0" fontId="13" fillId="0" borderId="1" xfId="0" applyFont="1" applyBorder="1" applyAlignment="1">
      <alignment horizontal="center"/>
    </xf>
    <xf numFmtId="0" fontId="13" fillId="0" borderId="10"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0" fillId="0" borderId="11" xfId="0" applyBorder="1" applyAlignment="1">
      <alignment horizontal="center"/>
    </xf>
    <xf numFmtId="0" fontId="0" fillId="17" borderId="11" xfId="0" applyFill="1" applyBorder="1" applyAlignment="1">
      <alignment horizontal="center"/>
    </xf>
    <xf numFmtId="0" fontId="0" fillId="17" borderId="12" xfId="0" applyFill="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12" fillId="0" borderId="14" xfId="0" applyFont="1" applyBorder="1" applyAlignment="1">
      <alignment horizontal="center" wrapText="1"/>
    </xf>
    <xf numFmtId="0" fontId="12" fillId="0" borderId="8" xfId="0" applyFont="1" applyBorder="1" applyAlignment="1">
      <alignment horizontal="center"/>
    </xf>
    <xf numFmtId="0" fontId="12" fillId="0" borderId="12" xfId="0" applyFont="1" applyBorder="1" applyAlignment="1">
      <alignment horizontal="center"/>
    </xf>
    <xf numFmtId="0" fontId="12" fillId="0" borderId="10" xfId="0" applyFont="1" applyBorder="1" applyAlignment="1">
      <alignment horizontal="center"/>
    </xf>
    <xf numFmtId="0" fontId="12" fillId="0" borderId="6" xfId="0" applyFont="1" applyBorder="1"/>
    <xf numFmtId="0" fontId="27" fillId="0" borderId="6" xfId="0" applyFont="1" applyBorder="1"/>
    <xf numFmtId="0" fontId="0" fillId="6" borderId="13" xfId="0" applyFill="1" applyBorder="1" applyAlignment="1">
      <alignment horizontal="center"/>
    </xf>
    <xf numFmtId="0" fontId="0" fillId="6" borderId="14" xfId="0" applyFill="1" applyBorder="1" applyAlignment="1">
      <alignment horizontal="center"/>
    </xf>
    <xf numFmtId="0" fontId="0" fillId="6" borderId="15" xfId="0" applyFill="1" applyBorder="1" applyAlignment="1">
      <alignment horizontal="center"/>
    </xf>
    <xf numFmtId="0" fontId="0" fillId="5" borderId="1" xfId="0" applyFill="1" applyBorder="1"/>
    <xf numFmtId="0" fontId="0" fillId="17" borderId="0" xfId="0" applyFill="1"/>
    <xf numFmtId="0" fontId="0" fillId="6" borderId="1" xfId="0" applyFill="1" applyBorder="1" applyAlignment="1">
      <alignment horizontal="center"/>
    </xf>
    <xf numFmtId="0" fontId="0" fillId="0" borderId="2" xfId="0" applyBorder="1"/>
    <xf numFmtId="0" fontId="0" fillId="6" borderId="0" xfId="0" applyFill="1" applyAlignment="1">
      <alignment horizontal="center"/>
    </xf>
    <xf numFmtId="0" fontId="0" fillId="6" borderId="2" xfId="0" applyFill="1" applyBorder="1" applyAlignment="1">
      <alignment horizontal="center"/>
    </xf>
    <xf numFmtId="0" fontId="12" fillId="4" borderId="0" xfId="0" applyFont="1" applyFill="1"/>
    <xf numFmtId="0" fontId="12" fillId="3" borderId="0" xfId="0" applyFont="1" applyFill="1"/>
    <xf numFmtId="0" fontId="0" fillId="0" borderId="3" xfId="0" applyBorder="1"/>
    <xf numFmtId="0" fontId="0" fillId="0" borderId="4" xfId="0" applyBorder="1"/>
    <xf numFmtId="0" fontId="0" fillId="0" borderId="5" xfId="0" applyBorder="1"/>
    <xf numFmtId="0" fontId="26" fillId="0" borderId="0" xfId="0" applyFont="1"/>
    <xf numFmtId="0" fontId="26" fillId="13" borderId="0" xfId="0" applyFont="1" applyFill="1"/>
    <xf numFmtId="0" fontId="30" fillId="0" borderId="8" xfId="0" applyFont="1" applyBorder="1" applyAlignment="1">
      <alignment horizontal="center"/>
    </xf>
    <xf numFmtId="0" fontId="30" fillId="0" borderId="12" xfId="0" applyFont="1" applyBorder="1" applyAlignment="1">
      <alignment horizontal="center"/>
    </xf>
    <xf numFmtId="0" fontId="30" fillId="0" borderId="0" xfId="0" applyFont="1"/>
    <xf numFmtId="0" fontId="27" fillId="0" borderId="8" xfId="0" applyFont="1" applyBorder="1" applyAlignment="1">
      <alignment horizontal="center"/>
    </xf>
    <xf numFmtId="0" fontId="27" fillId="0" borderId="12" xfId="0" applyFont="1" applyBorder="1" applyAlignment="1">
      <alignment horizontal="center"/>
    </xf>
    <xf numFmtId="0" fontId="26" fillId="18" borderId="2" xfId="0" applyFont="1" applyFill="1" applyBorder="1" applyAlignment="1">
      <alignment horizontal="center"/>
    </xf>
    <xf numFmtId="0" fontId="26" fillId="18" borderId="0" xfId="0" applyFont="1" applyFill="1" applyAlignment="1">
      <alignment horizontal="center"/>
    </xf>
    <xf numFmtId="0" fontId="26" fillId="19" borderId="0" xfId="0" applyFont="1" applyFill="1" applyAlignment="1">
      <alignment horizontal="center"/>
    </xf>
    <xf numFmtId="0" fontId="26" fillId="0" borderId="1" xfId="0" applyFont="1" applyBorder="1" applyAlignment="1">
      <alignment horizontal="center"/>
    </xf>
    <xf numFmtId="0" fontId="26" fillId="13" borderId="0" xfId="0" applyFont="1" applyFill="1" applyAlignment="1">
      <alignment horizontal="center"/>
    </xf>
    <xf numFmtId="0" fontId="26" fillId="0" borderId="2" xfId="0" applyFont="1" applyBorder="1" applyAlignment="1">
      <alignment horizontal="center"/>
    </xf>
    <xf numFmtId="0" fontId="26" fillId="20" borderId="0" xfId="0" applyFont="1" applyFill="1"/>
    <xf numFmtId="0" fontId="26" fillId="20" borderId="0" xfId="0" applyFont="1" applyFill="1" applyAlignment="1">
      <alignment horizontal="center"/>
    </xf>
    <xf numFmtId="0" fontId="26" fillId="21" borderId="0" xfId="0" applyFont="1" applyFill="1"/>
    <xf numFmtId="0" fontId="26" fillId="21" borderId="0" xfId="0" applyFont="1" applyFill="1" applyAlignment="1">
      <alignment horizontal="center"/>
    </xf>
    <xf numFmtId="0" fontId="26" fillId="22" borderId="0" xfId="0" applyFont="1" applyFill="1"/>
    <xf numFmtId="0" fontId="26" fillId="22" borderId="0" xfId="0" applyFont="1" applyFill="1" applyAlignment="1">
      <alignment horizontal="center"/>
    </xf>
    <xf numFmtId="0" fontId="26" fillId="23" borderId="0" xfId="0" applyFont="1" applyFill="1"/>
    <xf numFmtId="0" fontId="26" fillId="23" borderId="0" xfId="0" applyFont="1" applyFill="1" applyAlignment="1">
      <alignment horizontal="center"/>
    </xf>
    <xf numFmtId="0" fontId="26" fillId="24" borderId="0" xfId="0" applyFont="1" applyFill="1"/>
    <xf numFmtId="0" fontId="26" fillId="25" borderId="0" xfId="0" applyFont="1" applyFill="1"/>
    <xf numFmtId="0" fontId="26" fillId="0" borderId="6" xfId="0" applyFont="1" applyBorder="1" applyAlignment="1">
      <alignment horizontal="center"/>
    </xf>
    <xf numFmtId="0" fontId="26" fillId="0" borderId="5" xfId="0" applyFont="1" applyBorder="1" applyAlignment="1">
      <alignment horizontal="center"/>
    </xf>
    <xf numFmtId="0" fontId="30" fillId="0" borderId="6" xfId="0" applyFont="1" applyBorder="1" applyAlignment="1">
      <alignment horizontal="center"/>
    </xf>
    <xf numFmtId="0" fontId="12" fillId="0" borderId="5" xfId="0" applyFont="1" applyBorder="1" applyAlignment="1">
      <alignment horizontal="center" wrapText="1"/>
    </xf>
    <xf numFmtId="0" fontId="31" fillId="0" borderId="6" xfId="0" applyFont="1" applyBorder="1" applyAlignment="1">
      <alignment horizontal="center"/>
    </xf>
    <xf numFmtId="0" fontId="0" fillId="5" borderId="0" xfId="0" applyFill="1" applyAlignment="1">
      <alignment horizontal="center"/>
    </xf>
    <xf numFmtId="0" fontId="0" fillId="0" borderId="10" xfId="0" applyBorder="1" applyAlignment="1">
      <alignment horizontal="center"/>
    </xf>
    <xf numFmtId="0" fontId="26" fillId="0" borderId="11" xfId="0" applyFont="1" applyBorder="1" applyAlignment="1">
      <alignment horizontal="center"/>
    </xf>
    <xf numFmtId="0" fontId="12" fillId="0" borderId="5" xfId="0" applyFont="1" applyBorder="1"/>
    <xf numFmtId="0" fontId="27" fillId="0" borderId="5" xfId="0" applyFont="1" applyBorder="1"/>
    <xf numFmtId="0" fontId="31" fillId="0" borderId="6" xfId="0" applyFont="1" applyBorder="1"/>
    <xf numFmtId="0" fontId="27" fillId="0" borderId="3" xfId="0" applyFont="1" applyBorder="1"/>
    <xf numFmtId="0" fontId="0" fillId="0" borderId="6" xfId="0" applyBorder="1"/>
    <xf numFmtId="0" fontId="0" fillId="6" borderId="2" xfId="0" applyFill="1" applyBorder="1"/>
    <xf numFmtId="0" fontId="0" fillId="6" borderId="1" xfId="0" applyFill="1" applyBorder="1"/>
    <xf numFmtId="0" fontId="0" fillId="0" borderId="9" xfId="0" applyBorder="1"/>
    <xf numFmtId="0" fontId="12" fillId="0" borderId="3" xfId="0" applyFont="1" applyBorder="1" applyAlignment="1">
      <alignment horizontal="center" wrapText="1"/>
    </xf>
    <xf numFmtId="0" fontId="12" fillId="11" borderId="0" xfId="0" applyFont="1" applyFill="1"/>
    <xf numFmtId="0" fontId="0" fillId="17" borderId="2" xfId="0" applyFill="1" applyBorder="1"/>
    <xf numFmtId="0" fontId="0" fillId="17" borderId="1" xfId="0" applyFill="1" applyBorder="1"/>
    <xf numFmtId="0" fontId="12" fillId="0" borderId="6" xfId="0" applyFont="1" applyBorder="1" applyAlignment="1">
      <alignment horizontal="center"/>
    </xf>
    <xf numFmtId="0" fontId="12" fillId="0" borderId="5" xfId="0" applyFont="1" applyBorder="1" applyAlignment="1">
      <alignment horizontal="center"/>
    </xf>
    <xf numFmtId="164" fontId="0" fillId="0" borderId="2" xfId="0" applyNumberFormat="1" applyBorder="1" applyAlignment="1">
      <alignment horizontal="center"/>
    </xf>
    <xf numFmtId="164" fontId="13" fillId="0" borderId="2" xfId="0" applyNumberFormat="1" applyFont="1" applyBorder="1" applyAlignment="1">
      <alignment horizontal="center"/>
    </xf>
    <xf numFmtId="164" fontId="13" fillId="0" borderId="0" xfId="0" applyNumberFormat="1" applyFont="1" applyAlignment="1">
      <alignment horizontal="center"/>
    </xf>
    <xf numFmtId="164" fontId="13" fillId="0" borderId="1" xfId="0" applyNumberFormat="1" applyFont="1" applyBorder="1" applyAlignment="1">
      <alignment horizontal="center"/>
    </xf>
    <xf numFmtId="164" fontId="13" fillId="0" borderId="10" xfId="0" applyNumberFormat="1" applyFont="1" applyBorder="1" applyAlignment="1">
      <alignment horizontal="center"/>
    </xf>
    <xf numFmtId="164" fontId="13" fillId="0" borderId="11" xfId="0" applyNumberFormat="1" applyFont="1" applyBorder="1" applyAlignment="1">
      <alignment horizontal="center"/>
    </xf>
    <xf numFmtId="164" fontId="13" fillId="0" borderId="12" xfId="0" applyNumberFormat="1" applyFont="1" applyBorder="1" applyAlignment="1">
      <alignment horizontal="center"/>
    </xf>
    <xf numFmtId="164" fontId="26" fillId="0" borderId="3" xfId="0" applyNumberFormat="1" applyFont="1" applyBorder="1" applyAlignment="1">
      <alignment horizontal="center"/>
    </xf>
    <xf numFmtId="164" fontId="8" fillId="6" borderId="2" xfId="0" applyNumberFormat="1" applyFont="1" applyFill="1" applyBorder="1" applyAlignment="1">
      <alignment horizontal="center"/>
    </xf>
    <xf numFmtId="164" fontId="8" fillId="6" borderId="0" xfId="0" applyNumberFormat="1" applyFont="1" applyFill="1" applyAlignment="1">
      <alignment horizontal="center"/>
    </xf>
    <xf numFmtId="164" fontId="8" fillId="6" borderId="1" xfId="0" applyNumberFormat="1" applyFont="1" applyFill="1" applyBorder="1" applyAlignment="1">
      <alignment horizontal="center"/>
    </xf>
    <xf numFmtId="164" fontId="0" fillId="0" borderId="9" xfId="0" applyNumberFormat="1" applyBorder="1" applyAlignment="1">
      <alignment horizontal="center"/>
    </xf>
    <xf numFmtId="164" fontId="8" fillId="5" borderId="0" xfId="0" applyNumberFormat="1" applyFont="1" applyFill="1" applyAlignment="1">
      <alignment horizontal="center"/>
    </xf>
    <xf numFmtId="164" fontId="8" fillId="0" borderId="2" xfId="0" applyNumberFormat="1" applyFont="1" applyBorder="1" applyAlignment="1">
      <alignment horizontal="center"/>
    </xf>
    <xf numFmtId="164" fontId="8" fillId="0" borderId="0" xfId="0" applyNumberFormat="1" applyFont="1" applyAlignment="1">
      <alignment horizontal="center"/>
    </xf>
    <xf numFmtId="164" fontId="8" fillId="0" borderId="1" xfId="0" applyNumberFormat="1" applyFont="1" applyBorder="1" applyAlignment="1">
      <alignment horizontal="center"/>
    </xf>
    <xf numFmtId="164" fontId="8" fillId="0" borderId="0" xfId="104" applyNumberFormat="1" applyFont="1" applyFill="1" applyBorder="1" applyAlignment="1">
      <alignment horizontal="center"/>
    </xf>
    <xf numFmtId="164" fontId="8" fillId="0" borderId="0" xfId="103" applyNumberFormat="1" applyFont="1" applyFill="1" applyBorder="1" applyAlignment="1">
      <alignment horizontal="center"/>
    </xf>
    <xf numFmtId="164" fontId="8" fillId="5" borderId="0" xfId="103" applyNumberFormat="1" applyFont="1" applyFill="1" applyBorder="1" applyAlignment="1">
      <alignment horizontal="center"/>
    </xf>
    <xf numFmtId="164" fontId="12" fillId="0" borderId="6" xfId="0" applyNumberFormat="1" applyFont="1" applyBorder="1" applyAlignment="1">
      <alignment horizontal="center"/>
    </xf>
    <xf numFmtId="0" fontId="12" fillId="0" borderId="0" xfId="0" applyFont="1" applyAlignment="1">
      <alignment horizontal="center"/>
    </xf>
    <xf numFmtId="0" fontId="12" fillId="0" borderId="0" xfId="0" applyFont="1" applyAlignment="1">
      <alignment horizontal="center" wrapText="1"/>
    </xf>
    <xf numFmtId="0" fontId="28" fillId="11" borderId="0" xfId="0" applyFont="1" applyFill="1" applyAlignment="1">
      <alignment horizontal="center"/>
    </xf>
    <xf numFmtId="164" fontId="0" fillId="11" borderId="0" xfId="0" applyNumberFormat="1" applyFill="1" applyAlignment="1">
      <alignment horizontal="center"/>
    </xf>
    <xf numFmtId="0" fontId="0" fillId="11" borderId="0" xfId="0" applyFill="1" applyAlignment="1">
      <alignment horizontal="center"/>
    </xf>
    <xf numFmtId="0" fontId="11" fillId="8" borderId="0" xfId="0" applyFont="1" applyFill="1" applyAlignment="1">
      <alignment horizontal="center"/>
    </xf>
    <xf numFmtId="164" fontId="11" fillId="8" borderId="0" xfId="0" applyNumberFormat="1" applyFont="1" applyFill="1" applyAlignment="1">
      <alignment horizontal="center"/>
    </xf>
    <xf numFmtId="0" fontId="14" fillId="8" borderId="0" xfId="0" applyFont="1" applyFill="1" applyAlignment="1">
      <alignment horizontal="center"/>
    </xf>
    <xf numFmtId="164" fontId="14" fillId="8" borderId="0" xfId="0" applyNumberFormat="1" applyFont="1" applyFill="1" applyAlignment="1">
      <alignment horizontal="center"/>
    </xf>
    <xf numFmtId="0" fontId="28" fillId="9" borderId="0" xfId="0" applyFont="1" applyFill="1" applyAlignment="1">
      <alignment horizontal="center"/>
    </xf>
    <xf numFmtId="164" fontId="0" fillId="9" borderId="0" xfId="0" applyNumberFormat="1" applyFill="1" applyAlignment="1">
      <alignment horizontal="center"/>
    </xf>
    <xf numFmtId="0" fontId="0" fillId="9" borderId="0" xfId="0" applyFill="1" applyAlignment="1">
      <alignment horizontal="center"/>
    </xf>
    <xf numFmtId="0" fontId="13" fillId="9" borderId="0" xfId="0" applyFont="1" applyFill="1" applyAlignment="1">
      <alignment horizontal="center"/>
    </xf>
    <xf numFmtId="164" fontId="13" fillId="9" borderId="0" xfId="0" applyNumberFormat="1" applyFont="1" applyFill="1" applyAlignment="1">
      <alignment horizontal="center"/>
    </xf>
    <xf numFmtId="0" fontId="28" fillId="10" borderId="0" xfId="0" applyFont="1" applyFill="1" applyAlignment="1">
      <alignment horizontal="center"/>
    </xf>
    <xf numFmtId="164" fontId="0" fillId="10" borderId="0" xfId="0" applyNumberFormat="1" applyFill="1" applyAlignment="1">
      <alignment horizontal="center"/>
    </xf>
    <xf numFmtId="0" fontId="0" fillId="10" borderId="0" xfId="0" applyFill="1" applyAlignment="1">
      <alignment horizontal="center"/>
    </xf>
    <xf numFmtId="0" fontId="29" fillId="10" borderId="0" xfId="0" applyFont="1" applyFill="1" applyAlignment="1">
      <alignment horizontal="center"/>
    </xf>
    <xf numFmtId="164" fontId="29" fillId="10" borderId="0" xfId="0" applyNumberFormat="1" applyFont="1" applyFill="1" applyAlignment="1">
      <alignment horizontal="center"/>
    </xf>
    <xf numFmtId="0" fontId="29" fillId="12" borderId="0" xfId="0" applyFont="1" applyFill="1" applyAlignment="1">
      <alignment horizontal="center"/>
    </xf>
    <xf numFmtId="164" fontId="0" fillId="12" borderId="0" xfId="0" applyNumberFormat="1" applyFill="1" applyAlignment="1">
      <alignment horizontal="center"/>
    </xf>
    <xf numFmtId="0" fontId="0" fillId="12" borderId="0" xfId="0" applyFill="1" applyAlignment="1">
      <alignment horizontal="center"/>
    </xf>
    <xf numFmtId="164" fontId="12" fillId="0" borderId="0" xfId="0" applyNumberFormat="1" applyFont="1" applyAlignment="1">
      <alignment horizontal="center"/>
    </xf>
    <xf numFmtId="164" fontId="8" fillId="0" borderId="3" xfId="0" applyNumberFormat="1" applyFont="1" applyBorder="1" applyAlignment="1">
      <alignment horizontal="center"/>
    </xf>
    <xf numFmtId="0" fontId="8" fillId="0" borderId="6" xfId="0" applyFont="1" applyBorder="1" applyAlignment="1">
      <alignment horizontal="center"/>
    </xf>
    <xf numFmtId="164" fontId="8" fillId="17" borderId="2" xfId="0" applyNumberFormat="1" applyFont="1" applyFill="1" applyBorder="1" applyAlignment="1">
      <alignment horizontal="center"/>
    </xf>
    <xf numFmtId="164" fontId="8" fillId="17" borderId="0" xfId="0" applyNumberFormat="1" applyFont="1" applyFill="1" applyAlignment="1">
      <alignment horizontal="center"/>
    </xf>
    <xf numFmtId="164" fontId="8" fillId="17" borderId="1" xfId="0" applyNumberFormat="1" applyFont="1" applyFill="1" applyBorder="1" applyAlignment="1">
      <alignment horizontal="center"/>
    </xf>
    <xf numFmtId="164" fontId="8" fillId="0" borderId="11" xfId="0" applyNumberFormat="1" applyFont="1" applyBorder="1" applyAlignment="1">
      <alignment horizontal="center"/>
    </xf>
    <xf numFmtId="164" fontId="8" fillId="17" borderId="11" xfId="0" applyNumberFormat="1" applyFont="1" applyFill="1" applyBorder="1" applyAlignment="1">
      <alignment horizontal="center"/>
    </xf>
    <xf numFmtId="164" fontId="8" fillId="17" borderId="12" xfId="0" applyNumberFormat="1" applyFont="1" applyFill="1" applyBorder="1" applyAlignment="1">
      <alignment horizontal="center"/>
    </xf>
    <xf numFmtId="0" fontId="0" fillId="0" borderId="7" xfId="0" applyBorder="1" applyAlignment="1">
      <alignment horizontal="center"/>
    </xf>
    <xf numFmtId="0" fontId="12" fillId="0" borderId="6" xfId="0" applyFont="1" applyBorder="1" applyAlignment="1">
      <alignment horizontal="center"/>
    </xf>
    <xf numFmtId="0" fontId="12" fillId="0" borderId="5" xfId="0" applyFont="1" applyBorder="1" applyAlignment="1">
      <alignment horizontal="center"/>
    </xf>
    <xf numFmtId="0" fontId="7" fillId="0" borderId="6" xfId="0" applyFont="1" applyBorder="1" applyAlignment="1">
      <alignment horizontal="center"/>
    </xf>
    <xf numFmtId="164" fontId="26" fillId="13" borderId="0" xfId="0" applyNumberFormat="1" applyFont="1" applyFill="1"/>
    <xf numFmtId="164" fontId="26" fillId="18" borderId="2" xfId="0" applyNumberFormat="1" applyFont="1" applyFill="1" applyBorder="1" applyAlignment="1">
      <alignment horizontal="center"/>
    </xf>
    <xf numFmtId="164" fontId="26" fillId="18" borderId="0" xfId="0" applyNumberFormat="1" applyFont="1" applyFill="1" applyAlignment="1">
      <alignment horizontal="center"/>
    </xf>
    <xf numFmtId="164" fontId="26" fillId="16" borderId="0" xfId="0" applyNumberFormat="1" applyFont="1" applyFill="1" applyAlignment="1">
      <alignment horizontal="center"/>
    </xf>
    <xf numFmtId="164" fontId="26" fillId="16" borderId="1" xfId="0" applyNumberFormat="1" applyFont="1" applyFill="1" applyBorder="1" applyAlignment="1">
      <alignment horizontal="center"/>
    </xf>
    <xf numFmtId="164" fontId="7" fillId="19" borderId="0" xfId="0" applyNumberFormat="1" applyFont="1" applyFill="1" applyAlignment="1">
      <alignment horizontal="center"/>
    </xf>
    <xf numFmtId="164" fontId="7" fillId="0" borderId="9" xfId="0" applyNumberFormat="1" applyFont="1" applyBorder="1" applyAlignment="1">
      <alignment horizontal="center"/>
    </xf>
    <xf numFmtId="164" fontId="26" fillId="0" borderId="1" xfId="0" applyNumberFormat="1" applyFont="1" applyBorder="1" applyAlignment="1">
      <alignment horizontal="center"/>
    </xf>
    <xf numFmtId="164" fontId="26" fillId="0" borderId="2" xfId="0" applyNumberFormat="1" applyFont="1" applyBorder="1" applyAlignment="1">
      <alignment horizontal="center"/>
    </xf>
    <xf numFmtId="164" fontId="26" fillId="0" borderId="0" xfId="0" applyNumberFormat="1" applyFont="1" applyAlignment="1">
      <alignment horizontal="center"/>
    </xf>
    <xf numFmtId="164" fontId="7" fillId="0" borderId="0" xfId="0" applyNumberFormat="1" applyFont="1" applyAlignment="1">
      <alignment horizontal="center"/>
    </xf>
    <xf numFmtId="164" fontId="26" fillId="20" borderId="0" xfId="0" applyNumberFormat="1" applyFont="1" applyFill="1"/>
    <xf numFmtId="164" fontId="26" fillId="21" borderId="0" xfId="0" applyNumberFormat="1" applyFont="1" applyFill="1"/>
    <xf numFmtId="164" fontId="26" fillId="22" borderId="0" xfId="0" applyNumberFormat="1" applyFont="1" applyFill="1"/>
    <xf numFmtId="164" fontId="26" fillId="23" borderId="0" xfId="0" applyNumberFormat="1" applyFont="1" applyFill="1"/>
    <xf numFmtId="164" fontId="26" fillId="26" borderId="0" xfId="0" applyNumberFormat="1" applyFont="1" applyFill="1"/>
    <xf numFmtId="164" fontId="26" fillId="0" borderId="0" xfId="0" applyNumberFormat="1" applyFont="1"/>
    <xf numFmtId="164" fontId="30" fillId="0" borderId="0" xfId="0" applyNumberFormat="1" applyFont="1"/>
    <xf numFmtId="164" fontId="26" fillId="0" borderId="6" xfId="0" applyNumberFormat="1" applyFont="1" applyBorder="1" applyAlignment="1">
      <alignment horizontal="center"/>
    </xf>
    <xf numFmtId="164" fontId="0" fillId="0" borderId="6" xfId="0" applyNumberFormat="1" applyBorder="1" applyAlignment="1">
      <alignment horizontal="center"/>
    </xf>
    <xf numFmtId="164" fontId="7" fillId="0" borderId="6" xfId="0" applyNumberFormat="1" applyFont="1" applyBorder="1" applyAlignment="1">
      <alignment horizontal="center"/>
    </xf>
    <xf numFmtId="164" fontId="30" fillId="0" borderId="6" xfId="0" applyNumberFormat="1" applyFont="1" applyBorder="1" applyAlignment="1">
      <alignment horizontal="center"/>
    </xf>
    <xf numFmtId="164" fontId="12" fillId="0" borderId="3" xfId="0" applyNumberFormat="1"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6" fillId="0" borderId="6" xfId="0" applyFont="1" applyBorder="1" applyAlignment="1">
      <alignment horizontal="center"/>
    </xf>
    <xf numFmtId="164" fontId="0" fillId="6" borderId="2" xfId="0" applyNumberFormat="1" applyFill="1" applyBorder="1" applyAlignment="1">
      <alignment horizontal="center"/>
    </xf>
    <xf numFmtId="164" fontId="0" fillId="6" borderId="0" xfId="0" applyNumberFormat="1" applyFill="1" applyAlignment="1">
      <alignment horizontal="center"/>
    </xf>
    <xf numFmtId="164" fontId="0" fillId="5" borderId="0" xfId="0" applyNumberFormat="1" applyFill="1" applyAlignment="1">
      <alignment horizontal="center"/>
    </xf>
    <xf numFmtId="164" fontId="6" fillId="17" borderId="0" xfId="0" applyNumberFormat="1" applyFont="1" applyFill="1" applyAlignment="1">
      <alignment horizontal="center"/>
    </xf>
    <xf numFmtId="164" fontId="6" fillId="17" borderId="1" xfId="0" applyNumberFormat="1" applyFont="1" applyFill="1" applyBorder="1" applyAlignment="1">
      <alignment horizontal="center"/>
    </xf>
    <xf numFmtId="164" fontId="6" fillId="0" borderId="1" xfId="0" applyNumberFormat="1" applyFont="1" applyBorder="1" applyAlignment="1">
      <alignment horizontal="center"/>
    </xf>
    <xf numFmtId="164" fontId="0" fillId="0" borderId="0" xfId="0" applyNumberFormat="1" applyAlignment="1">
      <alignment horizontal="center"/>
    </xf>
    <xf numFmtId="164" fontId="6" fillId="0" borderId="0" xfId="0" applyNumberFormat="1" applyFont="1" applyAlignment="1">
      <alignment horizontal="center"/>
    </xf>
    <xf numFmtId="0" fontId="0" fillId="8" borderId="0" xfId="0" applyFill="1" applyAlignment="1">
      <alignment horizontal="center"/>
    </xf>
    <xf numFmtId="164" fontId="0" fillId="8" borderId="0" xfId="0" applyNumberFormat="1" applyFill="1" applyAlignment="1">
      <alignment horizontal="center"/>
    </xf>
    <xf numFmtId="164" fontId="0" fillId="0" borderId="10" xfId="0" applyNumberFormat="1" applyBorder="1" applyAlignment="1">
      <alignment horizontal="center"/>
    </xf>
    <xf numFmtId="164" fontId="26" fillId="0" borderId="11" xfId="0" applyNumberFormat="1" applyFont="1" applyBorder="1" applyAlignment="1">
      <alignment horizontal="center"/>
    </xf>
    <xf numFmtId="164" fontId="0" fillId="0" borderId="11" xfId="0" applyNumberFormat="1" applyBorder="1" applyAlignment="1">
      <alignment horizontal="center"/>
    </xf>
    <xf numFmtId="164" fontId="0" fillId="0" borderId="8" xfId="0" applyNumberFormat="1" applyBorder="1" applyAlignment="1">
      <alignment horizontal="center"/>
    </xf>
    <xf numFmtId="164" fontId="6" fillId="0" borderId="11" xfId="0" applyNumberFormat="1" applyFont="1" applyBorder="1" applyAlignment="1">
      <alignment horizontal="center"/>
    </xf>
    <xf numFmtId="164" fontId="6" fillId="17" borderId="11" xfId="0" applyNumberFormat="1" applyFont="1" applyFill="1" applyBorder="1" applyAlignment="1">
      <alignment horizontal="center"/>
    </xf>
    <xf numFmtId="164" fontId="6" fillId="17" borderId="12" xfId="0" applyNumberFormat="1" applyFont="1" applyFill="1" applyBorder="1" applyAlignment="1">
      <alignment horizontal="center"/>
    </xf>
    <xf numFmtId="164" fontId="0" fillId="0" borderId="3" xfId="0" applyNumberFormat="1" applyBorder="1" applyAlignment="1">
      <alignment horizontal="center"/>
    </xf>
    <xf numFmtId="164" fontId="0" fillId="0" borderId="4" xfId="0" applyNumberFormat="1" applyBorder="1" applyAlignment="1">
      <alignment horizontal="center"/>
    </xf>
    <xf numFmtId="164" fontId="6" fillId="0" borderId="4" xfId="0" applyNumberFormat="1" applyFont="1" applyBorder="1" applyAlignment="1">
      <alignment horizontal="center"/>
    </xf>
    <xf numFmtId="0" fontId="6" fillId="0" borderId="0" xfId="0" applyFont="1"/>
    <xf numFmtId="164" fontId="0" fillId="11" borderId="0" xfId="0" applyNumberFormat="1" applyFill="1"/>
    <xf numFmtId="164" fontId="6" fillId="6" borderId="13" xfId="0" applyNumberFormat="1" applyFont="1" applyFill="1" applyBorder="1" applyAlignment="1">
      <alignment horizontal="center"/>
    </xf>
    <xf numFmtId="164" fontId="6" fillId="6" borderId="14" xfId="0" applyNumberFormat="1" applyFont="1" applyFill="1" applyBorder="1" applyAlignment="1">
      <alignment horizontal="center"/>
    </xf>
    <xf numFmtId="164" fontId="6" fillId="6" borderId="15" xfId="0" applyNumberFormat="1" applyFont="1" applyFill="1" applyBorder="1" applyAlignment="1">
      <alignment horizontal="center"/>
    </xf>
    <xf numFmtId="164" fontId="6" fillId="0" borderId="9" xfId="0" applyNumberFormat="1" applyFont="1" applyBorder="1" applyAlignment="1">
      <alignment horizontal="center"/>
    </xf>
    <xf numFmtId="164" fontId="6" fillId="5" borderId="2" xfId="0" applyNumberFormat="1" applyFont="1" applyFill="1" applyBorder="1"/>
    <xf numFmtId="164" fontId="6" fillId="5" borderId="0" xfId="0" applyNumberFormat="1" applyFont="1" applyFill="1"/>
    <xf numFmtId="164" fontId="6" fillId="5" borderId="1" xfId="0" applyNumberFormat="1" applyFont="1" applyFill="1" applyBorder="1"/>
    <xf numFmtId="164" fontId="6" fillId="0" borderId="2" xfId="0" applyNumberFormat="1" applyFont="1" applyBorder="1" applyAlignment="1">
      <alignment horizontal="center"/>
    </xf>
    <xf numFmtId="164" fontId="6" fillId="6" borderId="1" xfId="0" applyNumberFormat="1" applyFont="1" applyFill="1" applyBorder="1" applyAlignment="1">
      <alignment horizontal="center"/>
    </xf>
    <xf numFmtId="164" fontId="6" fillId="0" borderId="2" xfId="0" applyNumberFormat="1" applyFont="1" applyBorder="1"/>
    <xf numFmtId="164" fontId="6" fillId="0" borderId="0" xfId="0" applyNumberFormat="1" applyFont="1"/>
    <xf numFmtId="164" fontId="6" fillId="0" borderId="1" xfId="0" applyNumberFormat="1" applyFont="1" applyBorder="1"/>
    <xf numFmtId="164" fontId="0" fillId="8" borderId="0" xfId="0" applyNumberFormat="1" applyFill="1"/>
    <xf numFmtId="164" fontId="6" fillId="6" borderId="0" xfId="0" applyNumberFormat="1" applyFont="1" applyFill="1" applyAlignment="1">
      <alignment horizontal="center"/>
    </xf>
    <xf numFmtId="164" fontId="0" fillId="9" borderId="0" xfId="0" applyNumberFormat="1" applyFill="1"/>
    <xf numFmtId="164" fontId="6" fillId="6" borderId="2" xfId="0" applyNumberFormat="1" applyFont="1" applyFill="1" applyBorder="1" applyAlignment="1">
      <alignment horizontal="center"/>
    </xf>
    <xf numFmtId="164" fontId="0" fillId="10" borderId="0" xfId="0" applyNumberFormat="1" applyFill="1"/>
    <xf numFmtId="164" fontId="0" fillId="12" borderId="0" xfId="0" applyNumberFormat="1" applyFill="1"/>
    <xf numFmtId="164" fontId="12" fillId="3" borderId="0" xfId="0" applyNumberFormat="1" applyFont="1" applyFill="1"/>
    <xf numFmtId="164" fontId="6" fillId="0" borderId="3" xfId="0" applyNumberFormat="1" applyFont="1" applyBorder="1"/>
    <xf numFmtId="164" fontId="6" fillId="0" borderId="4" xfId="0" applyNumberFormat="1" applyFont="1" applyBorder="1"/>
    <xf numFmtId="164" fontId="6" fillId="0" borderId="5" xfId="0" applyNumberFormat="1" applyFont="1" applyBorder="1"/>
    <xf numFmtId="164" fontId="32" fillId="0" borderId="3" xfId="0" applyNumberFormat="1" applyFont="1" applyBorder="1" applyAlignment="1">
      <alignment horizontal="center"/>
    </xf>
    <xf numFmtId="164" fontId="17" fillId="0" borderId="9" xfId="0" applyNumberFormat="1" applyFont="1" applyBorder="1" applyAlignment="1">
      <alignment horizontal="center"/>
    </xf>
    <xf numFmtId="164" fontId="6" fillId="5" borderId="2" xfId="0" applyNumberFormat="1" applyFont="1" applyFill="1" applyBorder="1" applyAlignment="1">
      <alignment horizontal="center"/>
    </xf>
    <xf numFmtId="164" fontId="6" fillId="5" borderId="0" xfId="0" applyNumberFormat="1" applyFont="1" applyFill="1" applyAlignment="1">
      <alignment horizontal="center"/>
    </xf>
    <xf numFmtId="164" fontId="6" fillId="5" borderId="1" xfId="0" applyNumberFormat="1" applyFont="1" applyFill="1" applyBorder="1" applyAlignment="1">
      <alignment horizontal="center"/>
    </xf>
    <xf numFmtId="164" fontId="0" fillId="0" borderId="13" xfId="0" applyNumberFormat="1" applyBorder="1" applyAlignment="1">
      <alignment horizontal="center"/>
    </xf>
    <xf numFmtId="0" fontId="0" fillId="4" borderId="0" xfId="0" applyFill="1" applyAlignment="1">
      <alignment horizontal="center"/>
    </xf>
    <xf numFmtId="0" fontId="0" fillId="3" borderId="0" xfId="0" applyFill="1" applyAlignment="1">
      <alignment horizontal="center"/>
    </xf>
    <xf numFmtId="164" fontId="0" fillId="0" borderId="5" xfId="0" applyNumberFormat="1"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12" fillId="0" borderId="6" xfId="0" applyFont="1" applyBorder="1" applyAlignment="1">
      <alignment horizontal="center"/>
    </xf>
    <xf numFmtId="0" fontId="0" fillId="0" borderId="6" xfId="0"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12" fillId="0" borderId="5" xfId="0" applyFont="1" applyBorder="1" applyAlignment="1">
      <alignment horizontal="center"/>
    </xf>
    <xf numFmtId="0" fontId="0" fillId="0" borderId="4" xfId="0" applyBorder="1" applyAlignment="1">
      <alignment horizontal="center"/>
    </xf>
    <xf numFmtId="0" fontId="30" fillId="0" borderId="5" xfId="0" applyFont="1" applyBorder="1" applyAlignment="1">
      <alignment horizontal="center"/>
    </xf>
    <xf numFmtId="0" fontId="30" fillId="0" borderId="11" xfId="0" applyFont="1" applyBorder="1" applyAlignment="1">
      <alignment horizontal="center"/>
    </xf>
    <xf numFmtId="0" fontId="5" fillId="0" borderId="6" xfId="0" applyFont="1" applyBorder="1" applyAlignment="1">
      <alignment horizontal="center"/>
    </xf>
    <xf numFmtId="0" fontId="12" fillId="11" borderId="0" xfId="0" applyFont="1" applyFill="1" applyAlignment="1">
      <alignment horizontal="center"/>
    </xf>
    <xf numFmtId="164" fontId="12" fillId="11" borderId="0" xfId="0" applyNumberFormat="1" applyFont="1" applyFill="1" applyAlignment="1">
      <alignment horizontal="center"/>
    </xf>
    <xf numFmtId="164" fontId="5" fillId="17" borderId="0" xfId="0" applyNumberFormat="1" applyFont="1" applyFill="1" applyAlignment="1">
      <alignment horizontal="center"/>
    </xf>
    <xf numFmtId="164" fontId="5" fillId="17" borderId="1" xfId="0" applyNumberFormat="1" applyFont="1" applyFill="1" applyBorder="1" applyAlignment="1">
      <alignment horizontal="center"/>
    </xf>
    <xf numFmtId="164" fontId="5" fillId="0" borderId="1" xfId="0" applyNumberFormat="1" applyFont="1" applyBorder="1" applyAlignment="1">
      <alignment horizontal="center"/>
    </xf>
    <xf numFmtId="164" fontId="5" fillId="0" borderId="0" xfId="0" applyNumberFormat="1" applyFont="1" applyAlignment="1">
      <alignment horizontal="center"/>
    </xf>
    <xf numFmtId="164" fontId="5" fillId="0" borderId="9" xfId="0" applyNumberFormat="1" applyFont="1" applyBorder="1" applyAlignment="1">
      <alignment horizontal="center"/>
    </xf>
    <xf numFmtId="164" fontId="5" fillId="0" borderId="11" xfId="0" applyNumberFormat="1" applyFont="1" applyBorder="1" applyAlignment="1">
      <alignment horizontal="center"/>
    </xf>
    <xf numFmtId="164" fontId="5" fillId="17" borderId="11" xfId="0" applyNumberFormat="1" applyFont="1" applyFill="1" applyBorder="1" applyAlignment="1">
      <alignment horizontal="center"/>
    </xf>
    <xf numFmtId="164" fontId="5" fillId="17" borderId="12" xfId="0" applyNumberFormat="1" applyFont="1" applyFill="1" applyBorder="1" applyAlignment="1">
      <alignment horizontal="center"/>
    </xf>
    <xf numFmtId="164" fontId="12" fillId="0" borderId="0" xfId="0" applyNumberFormat="1" applyFont="1"/>
    <xf numFmtId="164" fontId="5" fillId="0" borderId="4" xfId="0" applyNumberFormat="1" applyFont="1" applyBorder="1" applyAlignment="1">
      <alignment horizontal="center"/>
    </xf>
    <xf numFmtId="0" fontId="0" fillId="0" borderId="0" xfId="0" applyFill="1" applyAlignment="1">
      <alignment horizontal="center"/>
    </xf>
    <xf numFmtId="164" fontId="0" fillId="0" borderId="0" xfId="0" applyNumberFormat="1" applyFill="1" applyAlignment="1">
      <alignment horizontal="center"/>
    </xf>
    <xf numFmtId="0" fontId="0" fillId="5" borderId="0" xfId="0" applyFill="1" applyAlignment="1">
      <alignment horizontal="center" vertical="center"/>
    </xf>
    <xf numFmtId="164" fontId="0" fillId="5" borderId="0" xfId="0" applyNumberFormat="1" applyFill="1" applyAlignment="1">
      <alignment horizontal="center" vertical="center"/>
    </xf>
    <xf numFmtId="164" fontId="0" fillId="3" borderId="0" xfId="0" applyNumberFormat="1" applyFill="1" applyAlignment="1">
      <alignment horizontal="center" vertical="center"/>
    </xf>
    <xf numFmtId="0" fontId="4" fillId="11" borderId="0" xfId="0" applyFont="1" applyFill="1" applyAlignment="1">
      <alignment wrapText="1"/>
    </xf>
    <xf numFmtId="0" fontId="0" fillId="6" borderId="0" xfId="0" applyFill="1" applyAlignment="1">
      <alignment horizontal="center" vertical="center"/>
    </xf>
    <xf numFmtId="0" fontId="4" fillId="6" borderId="1" xfId="0" applyFont="1" applyFill="1" applyBorder="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4" fillId="11" borderId="0" xfId="0" applyFont="1" applyFill="1" applyAlignment="1">
      <alignment vertical="top" wrapText="1"/>
    </xf>
    <xf numFmtId="0" fontId="4" fillId="8" borderId="0" xfId="0" applyFont="1" applyFill="1" applyAlignment="1">
      <alignment vertical="top" wrapText="1"/>
    </xf>
    <xf numFmtId="0" fontId="4" fillId="6" borderId="0" xfId="0" applyFont="1" applyFill="1" applyAlignment="1">
      <alignment horizontal="center" vertical="center"/>
    </xf>
    <xf numFmtId="0" fontId="4" fillId="9" borderId="0" xfId="0" applyFont="1" applyFill="1" applyAlignment="1">
      <alignment vertical="top" wrapText="1"/>
    </xf>
    <xf numFmtId="0" fontId="4" fillId="6" borderId="2" xfId="0" applyFont="1" applyFill="1" applyBorder="1" applyAlignment="1">
      <alignment horizontal="center" vertical="center"/>
    </xf>
    <xf numFmtId="0" fontId="4" fillId="9" borderId="0" xfId="0" applyFont="1" applyFill="1" applyAlignment="1">
      <alignment wrapText="1"/>
    </xf>
    <xf numFmtId="0" fontId="4" fillId="9" borderId="0" xfId="0" applyFont="1" applyFill="1"/>
    <xf numFmtId="0" fontId="4" fillId="10" borderId="0" xfId="0" applyFont="1" applyFill="1" applyAlignment="1">
      <alignment wrapText="1"/>
    </xf>
    <xf numFmtId="0" fontId="4" fillId="10" borderId="0" xfId="0" applyFont="1" applyFill="1"/>
    <xf numFmtId="0" fontId="0" fillId="7" borderId="0" xfId="0" applyFill="1" applyAlignment="1">
      <alignment horizontal="center" vertical="center"/>
    </xf>
    <xf numFmtId="0" fontId="4" fillId="12" borderId="0" xfId="0" applyFont="1" applyFill="1"/>
    <xf numFmtId="14" fontId="0" fillId="12" borderId="0" xfId="0" applyNumberFormat="1" applyFill="1"/>
    <xf numFmtId="0" fontId="0" fillId="2" borderId="0" xfId="0" applyFill="1" applyAlignment="1">
      <alignment horizontal="center" vertical="center"/>
    </xf>
    <xf numFmtId="0" fontId="4" fillId="12" borderId="0" xfId="0" applyFont="1" applyFill="1" applyAlignment="1">
      <alignment wrapText="1"/>
    </xf>
    <xf numFmtId="0" fontId="4" fillId="0" borderId="0" xfId="0" applyFont="1"/>
    <xf numFmtId="0" fontId="4" fillId="6" borderId="2" xfId="0" applyFont="1" applyFill="1" applyBorder="1" applyAlignment="1">
      <alignment horizontal="center"/>
    </xf>
    <xf numFmtId="0" fontId="4" fillId="6" borderId="0" xfId="0" applyFont="1" applyFill="1" applyAlignment="1">
      <alignment horizontal="center"/>
    </xf>
    <xf numFmtId="0" fontId="4" fillId="6" borderId="1" xfId="0" applyFont="1" applyFill="1" applyBorder="1" applyAlignment="1">
      <alignment horizontal="center"/>
    </xf>
    <xf numFmtId="0" fontId="4" fillId="5" borderId="0" xfId="0" applyFont="1" applyFill="1" applyAlignment="1">
      <alignment horizontal="center"/>
    </xf>
    <xf numFmtId="0" fontId="4" fillId="11" borderId="0" xfId="0" applyFont="1" applyFill="1" applyAlignment="1">
      <alignment horizontal="center"/>
    </xf>
    <xf numFmtId="0" fontId="4" fillId="0" borderId="2" xfId="0" applyFont="1" applyBorder="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4" fillId="5" borderId="0" xfId="103" applyFont="1" applyFill="1" applyBorder="1" applyAlignment="1">
      <alignment horizontal="center"/>
    </xf>
    <xf numFmtId="0" fontId="4" fillId="0" borderId="0" xfId="104" applyFont="1" applyFill="1" applyBorder="1" applyAlignment="1">
      <alignment horizontal="center"/>
    </xf>
    <xf numFmtId="0" fontId="4" fillId="8" borderId="0" xfId="0" applyFont="1" applyFill="1" applyAlignment="1">
      <alignment horizontal="center"/>
    </xf>
    <xf numFmtId="0" fontId="4" fillId="0" borderId="0" xfId="103" applyFont="1" applyFill="1" applyBorder="1" applyAlignment="1">
      <alignment horizontal="center"/>
    </xf>
    <xf numFmtId="0" fontId="4" fillId="9" borderId="0" xfId="0" applyFont="1" applyFill="1" applyAlignment="1">
      <alignment horizontal="center"/>
    </xf>
    <xf numFmtId="0" fontId="4" fillId="10" borderId="0" xfId="0" applyFont="1" applyFill="1" applyAlignment="1">
      <alignment horizontal="center"/>
    </xf>
    <xf numFmtId="0" fontId="4" fillId="12" borderId="0" xfId="0" applyFont="1" applyFill="1" applyAlignment="1">
      <alignment horizontal="center"/>
    </xf>
    <xf numFmtId="17" fontId="0" fillId="0" borderId="0" xfId="0" applyNumberFormat="1" applyAlignment="1">
      <alignment horizontal="center" vertical="center"/>
    </xf>
    <xf numFmtId="0" fontId="3" fillId="11" borderId="0" xfId="0" applyFont="1" applyFill="1" applyAlignment="1">
      <alignment wrapText="1"/>
    </xf>
    <xf numFmtId="164" fontId="0" fillId="6" borderId="0" xfId="0" applyNumberFormat="1" applyFill="1" applyAlignment="1">
      <alignment horizontal="center" vertical="center"/>
    </xf>
    <xf numFmtId="164" fontId="26" fillId="16" borderId="0" xfId="0" applyNumberFormat="1" applyFont="1" applyFill="1" applyAlignment="1">
      <alignment horizontal="center" vertical="center"/>
    </xf>
    <xf numFmtId="164" fontId="0" fillId="0" borderId="0" xfId="0" applyNumberFormat="1" applyAlignment="1">
      <alignment horizontal="center" vertical="center"/>
    </xf>
    <xf numFmtId="0" fontId="3" fillId="11" borderId="0" xfId="0" applyFont="1" applyFill="1" applyAlignment="1">
      <alignment vertical="top" wrapText="1"/>
    </xf>
    <xf numFmtId="0" fontId="3" fillId="8" borderId="0" xfId="0" applyFont="1" applyFill="1" applyAlignment="1">
      <alignment vertical="top" wrapText="1"/>
    </xf>
    <xf numFmtId="0" fontId="3" fillId="9" borderId="0" xfId="0" applyFont="1" applyFill="1" applyAlignment="1">
      <alignment vertical="top" wrapText="1"/>
    </xf>
    <xf numFmtId="0" fontId="3" fillId="9" borderId="0" xfId="0" applyFont="1" applyFill="1" applyAlignment="1">
      <alignment wrapText="1"/>
    </xf>
    <xf numFmtId="0" fontId="3" fillId="9" borderId="0" xfId="0" applyFont="1" applyFill="1"/>
    <xf numFmtId="0" fontId="3" fillId="10" borderId="0" xfId="0" applyFont="1" applyFill="1" applyAlignment="1">
      <alignment wrapText="1"/>
    </xf>
    <xf numFmtId="0" fontId="3" fillId="10" borderId="0" xfId="0" applyFont="1" applyFill="1"/>
    <xf numFmtId="0" fontId="15" fillId="0" borderId="0" xfId="0" applyFont="1" applyAlignment="1">
      <alignment horizontal="center" vertical="center"/>
    </xf>
    <xf numFmtId="164" fontId="0" fillId="7" borderId="0" xfId="0" applyNumberFormat="1" applyFill="1" applyAlignment="1">
      <alignment horizontal="center" vertical="center"/>
    </xf>
    <xf numFmtId="0" fontId="3" fillId="12" borderId="0" xfId="0" applyFont="1" applyFill="1"/>
    <xf numFmtId="164" fontId="0" fillId="2" borderId="0" xfId="0" applyNumberFormat="1" applyFill="1" applyAlignment="1">
      <alignment horizontal="center" vertical="center"/>
    </xf>
    <xf numFmtId="0" fontId="3" fillId="12" borderId="0" xfId="0" applyFont="1" applyFill="1" applyAlignment="1">
      <alignment wrapText="1"/>
    </xf>
    <xf numFmtId="0" fontId="3" fillId="0" borderId="0" xfId="0" applyFont="1"/>
    <xf numFmtId="164" fontId="12" fillId="0" borderId="0" xfId="0" applyNumberFormat="1" applyFont="1" applyAlignment="1">
      <alignment horizontal="center" vertical="center"/>
    </xf>
    <xf numFmtId="0" fontId="0" fillId="0" borderId="0" xfId="0" applyBorder="1"/>
    <xf numFmtId="0" fontId="0" fillId="0" borderId="0" xfId="0" applyBorder="1" applyAlignment="1">
      <alignment horizontal="center" vertical="center"/>
    </xf>
    <xf numFmtId="0" fontId="12" fillId="0" borderId="0" xfId="0" applyFont="1" applyAlignment="1">
      <alignment horizontal="center" vertical="center"/>
    </xf>
    <xf numFmtId="0" fontId="21" fillId="6" borderId="0" xfId="0" applyFont="1" applyFill="1" applyAlignment="1">
      <alignment horizontal="center" vertical="center"/>
    </xf>
    <xf numFmtId="0" fontId="21" fillId="6" borderId="0" xfId="0" applyFont="1" applyFill="1" applyBorder="1" applyAlignment="1">
      <alignment horizontal="center" vertical="center"/>
    </xf>
    <xf numFmtId="0" fontId="21" fillId="5" borderId="0" xfId="0" applyFont="1" applyFill="1" applyAlignment="1">
      <alignment horizontal="center" vertical="center"/>
    </xf>
    <xf numFmtId="0" fontId="21" fillId="0" borderId="0" xfId="0" applyFont="1" applyAlignment="1">
      <alignment horizontal="center" vertical="center"/>
    </xf>
    <xf numFmtId="0" fontId="21" fillId="3" borderId="0" xfId="0" applyFont="1" applyFill="1" applyAlignment="1">
      <alignment horizontal="center" vertical="center"/>
    </xf>
    <xf numFmtId="0" fontId="21" fillId="0" borderId="0" xfId="0" applyFont="1" applyBorder="1" applyAlignment="1">
      <alignment horizontal="center" vertical="center"/>
    </xf>
    <xf numFmtId="0" fontId="21" fillId="7" borderId="0" xfId="0" applyFont="1" applyFill="1" applyAlignment="1">
      <alignment horizontal="center" vertical="center"/>
    </xf>
    <xf numFmtId="0" fontId="21" fillId="2" borderId="0" xfId="0" applyFont="1" applyFill="1" applyAlignment="1">
      <alignment horizontal="center" vertical="center"/>
    </xf>
    <xf numFmtId="0" fontId="21" fillId="5" borderId="18" xfId="0" applyFont="1" applyFill="1" applyBorder="1" applyAlignment="1">
      <alignment horizontal="center" vertical="center"/>
    </xf>
    <xf numFmtId="0" fontId="21" fillId="3" borderId="18" xfId="0" applyFont="1" applyFill="1" applyBorder="1" applyAlignment="1">
      <alignment horizontal="center" vertical="center" wrapText="1"/>
    </xf>
    <xf numFmtId="0" fontId="34" fillId="0" borderId="0" xfId="0" applyFont="1" applyAlignment="1">
      <alignment horizontal="left"/>
    </xf>
    <xf numFmtId="0" fontId="4" fillId="0" borderId="0" xfId="0" applyFont="1" applyAlignment="1"/>
    <xf numFmtId="0" fontId="0" fillId="11" borderId="0" xfId="0" applyFill="1" applyAlignment="1">
      <alignment wrapText="1"/>
    </xf>
    <xf numFmtId="0" fontId="0" fillId="8" borderId="0" xfId="0" applyFill="1" applyAlignment="1">
      <alignment wrapText="1"/>
    </xf>
    <xf numFmtId="0" fontId="4" fillId="11" borderId="0" xfId="0" applyFont="1" applyFill="1" applyAlignment="1">
      <alignment horizontal="left" vertical="center"/>
    </xf>
    <xf numFmtId="0" fontId="4" fillId="8" borderId="0" xfId="0" applyFont="1" applyFill="1" applyAlignment="1">
      <alignment horizontal="left" vertical="center"/>
    </xf>
    <xf numFmtId="0" fontId="4" fillId="9" borderId="0" xfId="0" applyFont="1" applyFill="1" applyAlignment="1">
      <alignment horizontal="left" vertical="center"/>
    </xf>
    <xf numFmtId="0" fontId="4" fillId="9" borderId="0" xfId="0" applyFont="1" applyFill="1" applyAlignment="1">
      <alignment horizontal="left" vertical="center" wrapText="1"/>
    </xf>
    <xf numFmtId="0" fontId="4" fillId="10" borderId="0" xfId="0" applyFont="1" applyFill="1" applyAlignment="1">
      <alignment horizontal="left" vertical="center" wrapText="1"/>
    </xf>
    <xf numFmtId="0" fontId="4" fillId="12" borderId="0" xfId="0" applyFont="1" applyFill="1" applyAlignment="1">
      <alignment horizontal="left" vertical="center" wrapText="1"/>
    </xf>
    <xf numFmtId="0" fontId="21" fillId="2" borderId="18" xfId="0" applyFont="1" applyFill="1" applyBorder="1" applyAlignment="1">
      <alignment horizontal="center" vertical="center"/>
    </xf>
    <xf numFmtId="0" fontId="35" fillId="0" borderId="0" xfId="0" applyFont="1" applyFill="1" applyAlignment="1">
      <alignment horizontal="left"/>
    </xf>
    <xf numFmtId="2" fontId="0" fillId="0" borderId="0" xfId="0" applyNumberFormat="1" applyAlignment="1">
      <alignment horizontal="left"/>
    </xf>
    <xf numFmtId="0" fontId="20" fillId="0" borderId="0" xfId="0" applyFont="1" applyAlignment="1">
      <alignment horizontal="left"/>
    </xf>
    <xf numFmtId="0" fontId="8" fillId="11" borderId="0" xfId="0" applyFont="1" applyFill="1" applyAlignment="1">
      <alignment horizontal="left"/>
    </xf>
    <xf numFmtId="0" fontId="8" fillId="8" borderId="0" xfId="0" applyFont="1" applyFill="1" applyAlignment="1">
      <alignment horizontal="left"/>
    </xf>
    <xf numFmtId="0" fontId="8" fillId="9" borderId="0" xfId="0" applyFont="1" applyFill="1" applyAlignment="1">
      <alignment horizontal="left"/>
    </xf>
    <xf numFmtId="0" fontId="8" fillId="10" borderId="0" xfId="0" applyFont="1" applyFill="1" applyAlignment="1">
      <alignment horizontal="left"/>
    </xf>
    <xf numFmtId="0" fontId="8" fillId="12" borderId="0" xfId="0" applyFont="1" applyFill="1" applyAlignment="1">
      <alignment horizontal="left"/>
    </xf>
    <xf numFmtId="0" fontId="0" fillId="11"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2" borderId="0" xfId="0" applyFill="1" applyAlignment="1">
      <alignment horizontal="left"/>
    </xf>
    <xf numFmtId="0" fontId="26" fillId="0" borderId="0" xfId="0" applyFont="1" applyAlignment="1">
      <alignment horizontal="left"/>
    </xf>
    <xf numFmtId="0" fontId="26" fillId="13" borderId="0" xfId="0" applyFont="1" applyFill="1" applyAlignment="1">
      <alignment horizontal="left"/>
    </xf>
    <xf numFmtId="0" fontId="26" fillId="20" borderId="0" xfId="0" applyFont="1" applyFill="1" applyAlignment="1">
      <alignment horizontal="left"/>
    </xf>
    <xf numFmtId="0" fontId="26" fillId="21" borderId="0" xfId="0" applyFont="1" applyFill="1" applyAlignment="1">
      <alignment horizontal="left"/>
    </xf>
    <xf numFmtId="0" fontId="26" fillId="22" borderId="0" xfId="0" applyFont="1" applyFill="1" applyAlignment="1">
      <alignment horizontal="left"/>
    </xf>
    <xf numFmtId="0" fontId="26" fillId="23" borderId="0" xfId="0" applyFont="1" applyFill="1" applyAlignment="1">
      <alignment horizontal="left"/>
    </xf>
    <xf numFmtId="0" fontId="6" fillId="11" borderId="0" xfId="0" applyFont="1" applyFill="1" applyAlignment="1">
      <alignment horizontal="left"/>
    </xf>
    <xf numFmtId="0" fontId="6" fillId="8" borderId="0" xfId="0" applyFont="1" applyFill="1" applyAlignment="1">
      <alignment horizontal="left"/>
    </xf>
    <xf numFmtId="0" fontId="6" fillId="9" borderId="0" xfId="0" applyFont="1" applyFill="1" applyAlignment="1">
      <alignment horizontal="left"/>
    </xf>
    <xf numFmtId="0" fontId="6" fillId="10" borderId="0" xfId="0" applyFont="1" applyFill="1" applyAlignment="1">
      <alignment horizontal="left"/>
    </xf>
    <xf numFmtId="0" fontId="6" fillId="12" borderId="0" xfId="0" applyFont="1" applyFill="1" applyAlignment="1">
      <alignment horizontal="left"/>
    </xf>
    <xf numFmtId="0" fontId="0" fillId="0" borderId="2" xfId="0" applyFill="1" applyBorder="1" applyAlignment="1">
      <alignment horizontal="center"/>
    </xf>
    <xf numFmtId="164" fontId="8" fillId="0" borderId="2" xfId="0" applyNumberFormat="1" applyFont="1" applyFill="1" applyBorder="1" applyAlignment="1">
      <alignment horizontal="center"/>
    </xf>
    <xf numFmtId="164" fontId="8" fillId="0" borderId="0" xfId="0" applyNumberFormat="1" applyFont="1" applyFill="1" applyAlignment="1">
      <alignment horizontal="center"/>
    </xf>
    <xf numFmtId="164" fontId="15" fillId="3" borderId="0" xfId="0" applyNumberFormat="1" applyFont="1" applyFill="1" applyAlignment="1">
      <alignment horizontal="center" vertical="center"/>
    </xf>
    <xf numFmtId="164" fontId="15" fillId="5" borderId="0" xfId="0" applyNumberFormat="1" applyFont="1" applyFill="1" applyAlignment="1">
      <alignment horizontal="center" vertical="center"/>
    </xf>
    <xf numFmtId="164" fontId="12" fillId="0" borderId="0" xfId="0" applyNumberFormat="1" applyFont="1" applyBorder="1" applyAlignment="1">
      <alignment horizontal="center" vertical="center"/>
    </xf>
    <xf numFmtId="164" fontId="2" fillId="6" borderId="1" xfId="0" applyNumberFormat="1" applyFont="1" applyFill="1" applyBorder="1" applyAlignment="1">
      <alignment horizontal="center" vertical="center"/>
    </xf>
    <xf numFmtId="164" fontId="2" fillId="5" borderId="0" xfId="0" applyNumberFormat="1" applyFont="1" applyFill="1" applyAlignment="1">
      <alignment horizontal="center" vertical="center"/>
    </xf>
    <xf numFmtId="164" fontId="2" fillId="0" borderId="1" xfId="0" applyNumberFormat="1" applyFont="1" applyBorder="1" applyAlignment="1">
      <alignment horizontal="center" vertical="center"/>
    </xf>
    <xf numFmtId="164" fontId="2" fillId="6" borderId="0" xfId="0" applyNumberFormat="1" applyFont="1" applyFill="1" applyAlignment="1">
      <alignment horizontal="center" vertical="center"/>
    </xf>
    <xf numFmtId="164" fontId="15" fillId="0" borderId="0" xfId="0" applyNumberFormat="1" applyFont="1" applyAlignment="1">
      <alignment horizontal="center" vertical="center"/>
    </xf>
    <xf numFmtId="0" fontId="36" fillId="0" borderId="0" xfId="0" applyFont="1" applyAlignment="1">
      <alignment horizontal="center" vertical="center"/>
    </xf>
    <xf numFmtId="0" fontId="22" fillId="0" borderId="0" xfId="0" applyFont="1" applyAlignment="1">
      <alignment horizontal="left"/>
    </xf>
    <xf numFmtId="0" fontId="23" fillId="0" borderId="0" xfId="0" applyFont="1" applyAlignment="1">
      <alignment horizontal="left"/>
    </xf>
    <xf numFmtId="0" fontId="12" fillId="0" borderId="3"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30" fillId="0" borderId="11" xfId="0" applyFont="1" applyBorder="1" applyAlignment="1">
      <alignment horizontal="center"/>
    </xf>
    <xf numFmtId="0" fontId="30" fillId="0" borderId="3" xfId="0" applyFont="1" applyBorder="1" applyAlignment="1">
      <alignment horizontal="center"/>
    </xf>
    <xf numFmtId="0" fontId="30" fillId="0" borderId="4" xfId="0" applyFont="1" applyBorder="1" applyAlignment="1">
      <alignment horizontal="center"/>
    </xf>
    <xf numFmtId="0" fontId="30" fillId="0" borderId="16" xfId="0" applyFont="1" applyBorder="1" applyAlignment="1">
      <alignment horizontal="center"/>
    </xf>
    <xf numFmtId="0" fontId="30" fillId="0" borderId="17" xfId="0" applyFont="1" applyBorder="1" applyAlignment="1">
      <alignment horizontal="center"/>
    </xf>
    <xf numFmtId="0" fontId="30" fillId="0" borderId="5" xfId="0" applyFont="1" applyBorder="1" applyAlignment="1">
      <alignment horizontal="center"/>
    </xf>
    <xf numFmtId="0" fontId="26" fillId="0" borderId="7" xfId="0" applyFont="1" applyBorder="1" applyAlignment="1">
      <alignment horizontal="center"/>
    </xf>
    <xf numFmtId="0" fontId="26" fillId="0" borderId="8" xfId="0" applyFont="1" applyBorder="1" applyAlignment="1">
      <alignment horizontal="center"/>
    </xf>
    <xf numFmtId="0" fontId="0" fillId="0" borderId="1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2" fillId="0" borderId="6" xfId="0" applyFont="1" applyBorder="1" applyAlignment="1">
      <alignment horizontal="center"/>
    </xf>
    <xf numFmtId="0" fontId="0" fillId="0" borderId="6" xfId="0" applyBorder="1" applyAlignment="1">
      <alignment horizontal="center"/>
    </xf>
    <xf numFmtId="0" fontId="0" fillId="0" borderId="3" xfId="0"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164" fontId="36" fillId="0" borderId="0" xfId="0" applyNumberFormat="1" applyFont="1" applyAlignment="1">
      <alignment horizontal="left" vertical="center"/>
    </xf>
    <xf numFmtId="0" fontId="35" fillId="0" borderId="0" xfId="0" applyFont="1" applyAlignment="1">
      <alignment horizontal="left"/>
    </xf>
    <xf numFmtId="164" fontId="1" fillId="0" borderId="2" xfId="0" applyNumberFormat="1" applyFont="1" applyBorder="1" applyAlignment="1">
      <alignment horizontal="center"/>
    </xf>
    <xf numFmtId="164" fontId="1" fillId="0" borderId="0" xfId="0" applyNumberFormat="1" applyFont="1" applyAlignment="1">
      <alignment horizontal="center"/>
    </xf>
    <xf numFmtId="164" fontId="1" fillId="17" borderId="0" xfId="0" applyNumberFormat="1" applyFont="1" applyFill="1"/>
    <xf numFmtId="164" fontId="1" fillId="0" borderId="0" xfId="0" applyNumberFormat="1" applyFont="1"/>
  </cellXfs>
  <cellStyles count="105">
    <cellStyle name="Bueno" xfId="103" builtinId="2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Incorrecto" xfId="104" builtinId="27"/>
    <cellStyle name="Normal" xfId="0" builtinId="0"/>
  </cellStyles>
  <dxfs count="0"/>
  <tableStyles count="0" defaultTableStyle="TableStyleMedium9" defaultPivotStyle="PivotStyleMedium4"/>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3C41B-4BD0-B043-A943-15EFCE57A1E5}">
  <dimension ref="A2:AL180"/>
  <sheetViews>
    <sheetView zoomScale="87" zoomScaleNormal="87" workbookViewId="0"/>
  </sheetViews>
  <sheetFormatPr baseColWidth="10" defaultRowHeight="31" customHeight="1" x14ac:dyDescent="0.2"/>
  <cols>
    <col min="1" max="1" width="45.83203125" customWidth="1"/>
    <col min="2" max="2" width="32.83203125" customWidth="1"/>
    <col min="5" max="5" width="13.83203125" customWidth="1"/>
    <col min="6" max="6" width="6.83203125" customWidth="1"/>
    <col min="7" max="7" width="6.33203125" customWidth="1"/>
    <col min="8" max="8" width="8.33203125" customWidth="1"/>
    <col min="9" max="9" width="7.5" customWidth="1"/>
    <col min="10" max="10" width="7.6640625" customWidth="1"/>
    <col min="11" max="11" width="7.33203125" customWidth="1"/>
    <col min="12" max="12" width="7.1640625" customWidth="1"/>
    <col min="13" max="13" width="7.33203125" customWidth="1"/>
    <col min="14" max="14" width="11.5" customWidth="1"/>
    <col min="15" max="15" width="7.33203125" customWidth="1"/>
    <col min="16" max="16" width="7.1640625" customWidth="1"/>
    <col min="17" max="18" width="7" customWidth="1"/>
    <col min="19" max="19" width="7.83203125" customWidth="1"/>
    <col min="20" max="20" width="7" customWidth="1"/>
    <col min="21" max="21" width="7.33203125" customWidth="1"/>
    <col min="22" max="22" width="8.33203125" customWidth="1"/>
    <col min="23" max="23" width="6.83203125" customWidth="1"/>
    <col min="24" max="24" width="7.6640625" customWidth="1"/>
    <col min="25" max="25" width="8.33203125" customWidth="1"/>
    <col min="26" max="26" width="6.33203125" customWidth="1"/>
    <col min="27" max="27" width="7" customWidth="1"/>
    <col min="28" max="28" width="6.6640625" customWidth="1"/>
    <col min="29" max="29" width="7.1640625" customWidth="1"/>
    <col min="30" max="31" width="6.6640625" customWidth="1"/>
    <col min="32" max="32" width="7" customWidth="1"/>
    <col min="36" max="36" width="12.83203125" customWidth="1"/>
  </cols>
  <sheetData>
    <row r="2" spans="1:33" ht="31" customHeight="1" x14ac:dyDescent="0.25">
      <c r="A2" s="403" t="s">
        <v>98</v>
      </c>
      <c r="B2" s="404"/>
      <c r="C2" s="404"/>
      <c r="D2" s="404"/>
      <c r="E2" s="404"/>
      <c r="F2" s="404"/>
    </row>
    <row r="3" spans="1:33" ht="31" customHeight="1" x14ac:dyDescent="0.3">
      <c r="A3" s="28"/>
      <c r="B3" s="29"/>
      <c r="C3" s="29"/>
      <c r="D3" s="29"/>
      <c r="E3" s="29"/>
      <c r="F3" s="29"/>
    </row>
    <row r="4" spans="1:33" ht="31" customHeight="1" x14ac:dyDescent="0.2">
      <c r="A4" t="s">
        <v>96</v>
      </c>
      <c r="B4" t="s">
        <v>34</v>
      </c>
      <c r="C4" t="s">
        <v>35</v>
      </c>
      <c r="D4" t="s">
        <v>36</v>
      </c>
      <c r="E4" t="s">
        <v>37</v>
      </c>
      <c r="F4" s="1">
        <v>43739</v>
      </c>
      <c r="G4" s="1">
        <v>43770</v>
      </c>
      <c r="H4" s="1">
        <v>43800</v>
      </c>
      <c r="I4" s="1">
        <v>43831</v>
      </c>
      <c r="J4" s="1">
        <v>43862</v>
      </c>
      <c r="K4" s="1">
        <v>43891</v>
      </c>
      <c r="L4" s="1">
        <v>43922</v>
      </c>
      <c r="M4" s="1">
        <v>43952</v>
      </c>
      <c r="N4" s="1">
        <v>43983</v>
      </c>
      <c r="O4" s="1">
        <v>44013</v>
      </c>
      <c r="P4" s="1">
        <v>44044</v>
      </c>
      <c r="Q4" s="1">
        <v>44075</v>
      </c>
      <c r="R4" s="1">
        <v>44105</v>
      </c>
      <c r="S4" s="1">
        <v>44136</v>
      </c>
      <c r="T4" s="1">
        <v>44166</v>
      </c>
      <c r="U4" s="1">
        <v>44197</v>
      </c>
      <c r="V4" s="1">
        <v>44228</v>
      </c>
      <c r="W4" s="1">
        <v>44256</v>
      </c>
      <c r="X4" s="1">
        <v>44287</v>
      </c>
      <c r="Y4" s="1">
        <v>44317</v>
      </c>
      <c r="Z4" s="1">
        <v>44348</v>
      </c>
      <c r="AA4" s="1">
        <v>44378</v>
      </c>
      <c r="AB4" s="1">
        <v>44409</v>
      </c>
      <c r="AC4" s="1">
        <v>44440</v>
      </c>
      <c r="AD4" s="1">
        <v>44470</v>
      </c>
      <c r="AE4" s="1">
        <v>44501</v>
      </c>
      <c r="AF4" s="1">
        <v>44531</v>
      </c>
    </row>
    <row r="5" spans="1:33" ht="31" customHeight="1" x14ac:dyDescent="0.2">
      <c r="A5" s="12" t="s">
        <v>38</v>
      </c>
      <c r="B5" s="289" t="s">
        <v>39</v>
      </c>
      <c r="C5" s="12" t="s">
        <v>40</v>
      </c>
      <c r="D5" s="16">
        <v>43739</v>
      </c>
      <c r="E5" s="16">
        <v>44561</v>
      </c>
      <c r="F5" s="290"/>
      <c r="G5" s="290"/>
      <c r="H5" s="291">
        <v>15</v>
      </c>
      <c r="I5" s="286">
        <v>40</v>
      </c>
      <c r="J5" s="286">
        <v>50.49</v>
      </c>
      <c r="K5" s="286">
        <v>35.53</v>
      </c>
      <c r="L5" s="286">
        <v>38.270000000000003</v>
      </c>
      <c r="M5" s="286">
        <v>29.53</v>
      </c>
      <c r="N5" s="286">
        <v>35.53</v>
      </c>
      <c r="O5" s="286">
        <v>35.53</v>
      </c>
      <c r="P5" s="286">
        <v>31.53</v>
      </c>
      <c r="Q5" s="286">
        <v>34.869999999999997</v>
      </c>
      <c r="R5" s="286">
        <v>35.64</v>
      </c>
      <c r="S5" s="286">
        <v>1</v>
      </c>
      <c r="T5" s="286">
        <v>1</v>
      </c>
      <c r="U5" s="292"/>
      <c r="V5" s="292"/>
      <c r="W5" s="293">
        <v>5.62</v>
      </c>
      <c r="X5" s="292"/>
      <c r="Y5" s="293">
        <v>10</v>
      </c>
      <c r="Z5" s="293">
        <v>44.64</v>
      </c>
      <c r="AA5" s="293">
        <v>33.44</v>
      </c>
      <c r="AB5" s="293">
        <v>51.21</v>
      </c>
      <c r="AC5" s="293">
        <v>30.44</v>
      </c>
      <c r="AD5" s="293">
        <v>30.44</v>
      </c>
      <c r="AE5" s="293">
        <v>30.44</v>
      </c>
      <c r="AF5" s="293">
        <v>33.04</v>
      </c>
      <c r="AG5" s="292"/>
    </row>
    <row r="6" spans="1:33" ht="31" customHeight="1" x14ac:dyDescent="0.2">
      <c r="A6" s="12" t="s">
        <v>38</v>
      </c>
      <c r="B6" s="289" t="s">
        <v>55</v>
      </c>
      <c r="C6" s="12" t="s">
        <v>41</v>
      </c>
      <c r="D6" s="16">
        <v>43800</v>
      </c>
      <c r="E6" s="16">
        <v>44561</v>
      </c>
      <c r="F6" s="292"/>
      <c r="G6" s="292"/>
      <c r="H6" s="291">
        <v>15</v>
      </c>
      <c r="I6" s="286">
        <v>37.18</v>
      </c>
      <c r="J6" s="286">
        <v>35.17</v>
      </c>
      <c r="K6" s="286">
        <v>43.59</v>
      </c>
      <c r="L6" s="286">
        <v>35.17</v>
      </c>
      <c r="M6" s="286">
        <v>39.17</v>
      </c>
      <c r="N6" s="286">
        <v>15.17</v>
      </c>
      <c r="O6" s="286">
        <v>25.17</v>
      </c>
      <c r="P6" s="286">
        <v>20.190000000000001</v>
      </c>
      <c r="Q6" s="286">
        <v>20.21</v>
      </c>
      <c r="R6" s="286">
        <v>19.489999999999998</v>
      </c>
      <c r="S6" s="286">
        <v>10</v>
      </c>
      <c r="T6" s="286">
        <v>15.06</v>
      </c>
      <c r="U6" s="292"/>
      <c r="V6" s="292"/>
      <c r="W6" s="293">
        <v>8.1</v>
      </c>
      <c r="X6" s="293">
        <v>11</v>
      </c>
      <c r="Y6" s="293">
        <v>34.65</v>
      </c>
      <c r="Z6" s="293">
        <v>63.37</v>
      </c>
      <c r="AA6" s="293">
        <v>67.88</v>
      </c>
      <c r="AB6" s="293">
        <v>58.92</v>
      </c>
      <c r="AC6" s="293">
        <v>44.17</v>
      </c>
      <c r="AD6" s="293">
        <v>44.17</v>
      </c>
      <c r="AE6" s="293">
        <v>44.17</v>
      </c>
      <c r="AF6" s="293">
        <v>44.02</v>
      </c>
      <c r="AG6" s="292"/>
    </row>
    <row r="7" spans="1:33" ht="31" customHeight="1" x14ac:dyDescent="0.2">
      <c r="A7" s="12" t="s">
        <v>38</v>
      </c>
      <c r="B7" s="294" t="s">
        <v>54</v>
      </c>
      <c r="C7" s="12" t="s">
        <v>42</v>
      </c>
      <c r="D7" s="16">
        <v>43800</v>
      </c>
      <c r="E7" s="16">
        <v>44561</v>
      </c>
      <c r="F7" s="292"/>
      <c r="G7" s="292"/>
      <c r="H7" s="291">
        <v>30</v>
      </c>
      <c r="I7" s="286">
        <v>41</v>
      </c>
      <c r="J7" s="286">
        <v>31.27</v>
      </c>
      <c r="K7" s="286">
        <v>27.81</v>
      </c>
      <c r="L7" s="286">
        <v>27.81</v>
      </c>
      <c r="M7" s="286">
        <v>27.81</v>
      </c>
      <c r="N7" s="286">
        <v>32.19</v>
      </c>
      <c r="O7" s="286">
        <v>17.809999999999999</v>
      </c>
      <c r="P7" s="286">
        <v>31.17</v>
      </c>
      <c r="Q7" s="286">
        <v>27.81</v>
      </c>
      <c r="R7" s="286">
        <v>27.86</v>
      </c>
      <c r="S7" s="286">
        <v>1.57</v>
      </c>
      <c r="T7" s="286">
        <v>1</v>
      </c>
      <c r="U7" s="292"/>
      <c r="V7" s="292"/>
      <c r="W7" s="293">
        <v>20.38</v>
      </c>
      <c r="X7" s="293">
        <v>8.6999999999999993</v>
      </c>
      <c r="Y7" s="293">
        <v>23.7</v>
      </c>
      <c r="Z7" s="293">
        <v>59.94</v>
      </c>
      <c r="AA7" s="293">
        <v>65.63</v>
      </c>
      <c r="AB7" s="293">
        <v>58.819999999999993</v>
      </c>
      <c r="AC7" s="293">
        <v>45.1</v>
      </c>
      <c r="AD7" s="293">
        <v>45.1</v>
      </c>
      <c r="AE7" s="293">
        <v>45.1</v>
      </c>
      <c r="AF7" s="293">
        <v>42.66</v>
      </c>
      <c r="AG7" s="292"/>
    </row>
    <row r="8" spans="1:33" ht="31" customHeight="1" x14ac:dyDescent="0.2">
      <c r="A8" s="12" t="s">
        <v>38</v>
      </c>
      <c r="B8" s="294" t="s">
        <v>53</v>
      </c>
      <c r="C8" s="12" t="s">
        <v>43</v>
      </c>
      <c r="D8" s="16">
        <v>43800</v>
      </c>
      <c r="E8" s="16">
        <v>44196</v>
      </c>
      <c r="F8" s="292"/>
      <c r="G8" s="292"/>
      <c r="H8" s="291">
        <v>9</v>
      </c>
      <c r="I8" s="292"/>
      <c r="J8" s="286">
        <v>30.32</v>
      </c>
      <c r="K8" s="286">
        <v>40.32</v>
      </c>
      <c r="L8" s="286">
        <v>48.42</v>
      </c>
      <c r="M8" s="286">
        <v>43.32</v>
      </c>
      <c r="N8" s="292"/>
      <c r="O8" s="292"/>
      <c r="P8" s="292"/>
      <c r="Q8" s="292"/>
      <c r="R8" s="292"/>
      <c r="S8" s="286">
        <v>20</v>
      </c>
      <c r="T8" s="286">
        <v>35</v>
      </c>
      <c r="U8" s="292"/>
      <c r="V8" s="292"/>
      <c r="W8" s="292"/>
      <c r="X8" s="292"/>
      <c r="Y8" s="292"/>
      <c r="Z8" s="292"/>
      <c r="AA8" s="292"/>
      <c r="AB8" s="292"/>
      <c r="AC8" s="292"/>
      <c r="AD8" s="292"/>
      <c r="AE8" s="292"/>
      <c r="AF8" s="292"/>
      <c r="AG8" s="292"/>
    </row>
    <row r="9" spans="1:33" ht="31" customHeight="1" x14ac:dyDescent="0.2">
      <c r="A9" s="12" t="s">
        <v>38</v>
      </c>
      <c r="B9" s="294" t="s">
        <v>56</v>
      </c>
      <c r="C9" s="12" t="s">
        <v>44</v>
      </c>
      <c r="D9" s="16">
        <v>44287</v>
      </c>
      <c r="E9" s="16">
        <v>44333</v>
      </c>
      <c r="F9" s="292"/>
      <c r="G9" s="292"/>
      <c r="H9" s="292"/>
      <c r="I9" s="292"/>
      <c r="J9" s="292"/>
      <c r="K9" s="292"/>
      <c r="L9" s="292"/>
      <c r="M9" s="292"/>
      <c r="N9" s="292"/>
      <c r="O9" s="292"/>
      <c r="P9" s="292"/>
      <c r="Q9" s="292"/>
      <c r="R9" s="292"/>
      <c r="S9" s="292"/>
      <c r="T9" s="292"/>
      <c r="U9" s="292"/>
      <c r="V9" s="292"/>
      <c r="W9" s="292"/>
      <c r="X9" s="293">
        <v>103.48</v>
      </c>
      <c r="Y9" s="293">
        <v>108.6</v>
      </c>
      <c r="Z9" s="292"/>
      <c r="AA9" s="292"/>
      <c r="AB9" s="292"/>
      <c r="AC9" s="292"/>
      <c r="AD9" s="292"/>
      <c r="AE9" s="292"/>
      <c r="AF9" s="292"/>
      <c r="AG9" s="292"/>
    </row>
    <row r="10" spans="1:33" ht="31" customHeight="1" x14ac:dyDescent="0.2">
      <c r="A10" s="9" t="s">
        <v>45</v>
      </c>
      <c r="B10" s="295" t="s">
        <v>57</v>
      </c>
      <c r="C10" s="9" t="s">
        <v>46</v>
      </c>
      <c r="D10" s="15">
        <v>43800</v>
      </c>
      <c r="E10" s="22" t="s">
        <v>85</v>
      </c>
      <c r="F10" s="292"/>
      <c r="G10" s="292"/>
      <c r="H10" s="291">
        <v>33</v>
      </c>
      <c r="I10" s="286">
        <v>217.25</v>
      </c>
      <c r="J10" s="286">
        <v>175.46</v>
      </c>
      <c r="K10" s="286">
        <v>223.9</v>
      </c>
      <c r="L10" s="286">
        <v>147.25</v>
      </c>
      <c r="M10" s="286">
        <v>47.25</v>
      </c>
      <c r="N10" s="286">
        <v>100</v>
      </c>
      <c r="O10" s="286">
        <v>22.5</v>
      </c>
      <c r="P10" s="286"/>
      <c r="Q10" s="286"/>
      <c r="R10" s="286"/>
      <c r="S10" s="292"/>
      <c r="T10" s="292"/>
      <c r="U10" s="293">
        <v>85.25</v>
      </c>
      <c r="V10" s="293">
        <v>85.25</v>
      </c>
      <c r="W10" s="293">
        <v>97.9</v>
      </c>
      <c r="X10" s="293">
        <v>85.25</v>
      </c>
      <c r="Y10" s="292"/>
      <c r="Z10" s="292"/>
      <c r="AA10" s="292"/>
      <c r="AB10" s="292"/>
      <c r="AC10" s="292"/>
      <c r="AD10" s="292"/>
      <c r="AE10" s="292"/>
      <c r="AF10" s="292"/>
      <c r="AG10" s="292"/>
    </row>
    <row r="11" spans="1:33" ht="31" customHeight="1" x14ac:dyDescent="0.2">
      <c r="A11" s="9" t="s">
        <v>45</v>
      </c>
      <c r="B11" s="295" t="s">
        <v>58</v>
      </c>
      <c r="C11" s="9" t="s">
        <v>47</v>
      </c>
      <c r="D11" s="15">
        <v>43770</v>
      </c>
      <c r="E11" s="15">
        <v>44196</v>
      </c>
      <c r="F11" s="292"/>
      <c r="G11" s="296">
        <v>33</v>
      </c>
      <c r="H11" s="292"/>
      <c r="I11" s="292"/>
      <c r="J11" s="292"/>
      <c r="K11" s="286">
        <v>15.8</v>
      </c>
      <c r="L11" s="286">
        <v>125.2</v>
      </c>
      <c r="M11" s="286">
        <v>143.22</v>
      </c>
      <c r="N11" s="286">
        <v>87.46</v>
      </c>
      <c r="O11" s="286">
        <v>193.25</v>
      </c>
      <c r="P11" s="286">
        <v>130.11000000000001</v>
      </c>
      <c r="Q11" s="286">
        <v>77.36</v>
      </c>
      <c r="R11" s="286">
        <v>77.27000000000001</v>
      </c>
      <c r="S11" s="286">
        <v>116.75999999999999</v>
      </c>
      <c r="T11" s="286">
        <v>46</v>
      </c>
      <c r="U11" s="292"/>
      <c r="V11" s="292"/>
      <c r="W11" s="292"/>
      <c r="X11" s="292"/>
      <c r="Y11" s="292"/>
      <c r="Z11" s="292"/>
      <c r="AA11" s="292"/>
      <c r="AB11" s="292"/>
      <c r="AC11" s="292"/>
      <c r="AD11" s="292"/>
      <c r="AE11" s="292"/>
      <c r="AF11" s="292"/>
      <c r="AG11" s="292"/>
    </row>
    <row r="12" spans="1:33" ht="31" customHeight="1" x14ac:dyDescent="0.2">
      <c r="A12" s="17" t="s">
        <v>48</v>
      </c>
      <c r="B12" s="297" t="s">
        <v>59</v>
      </c>
      <c r="C12" s="10" t="s">
        <v>49</v>
      </c>
      <c r="D12" s="18">
        <v>43739</v>
      </c>
      <c r="E12" s="18">
        <v>44134</v>
      </c>
      <c r="F12" s="298">
        <v>33</v>
      </c>
      <c r="G12" s="292"/>
      <c r="H12" s="292"/>
      <c r="I12" s="292"/>
      <c r="J12" s="292"/>
      <c r="K12" s="292"/>
      <c r="L12" s="292"/>
      <c r="M12" s="292"/>
      <c r="N12" s="286">
        <v>69.11</v>
      </c>
      <c r="O12" s="286">
        <v>62</v>
      </c>
      <c r="P12" s="286">
        <v>88.009999999999991</v>
      </c>
      <c r="Q12" s="286">
        <v>185.1</v>
      </c>
      <c r="R12" s="286">
        <v>184.62</v>
      </c>
      <c r="S12" s="292"/>
      <c r="T12" s="292"/>
      <c r="U12" s="292"/>
      <c r="V12" s="292"/>
      <c r="W12" s="292"/>
      <c r="X12" s="292"/>
      <c r="Y12" s="292"/>
      <c r="Z12" s="292"/>
      <c r="AA12" s="292"/>
      <c r="AB12" s="292"/>
      <c r="AC12" s="292"/>
      <c r="AD12" s="292"/>
      <c r="AE12" s="292"/>
      <c r="AF12" s="292"/>
      <c r="AG12" s="292"/>
    </row>
    <row r="13" spans="1:33" ht="31" customHeight="1" x14ac:dyDescent="0.2">
      <c r="A13" s="17" t="s">
        <v>48</v>
      </c>
      <c r="B13" s="297" t="s">
        <v>60</v>
      </c>
      <c r="C13" s="10" t="s">
        <v>50</v>
      </c>
      <c r="D13" s="18">
        <v>43739</v>
      </c>
      <c r="E13" s="18">
        <v>44469</v>
      </c>
      <c r="F13" s="298">
        <v>77</v>
      </c>
      <c r="G13" s="296">
        <v>88</v>
      </c>
      <c r="H13" s="292"/>
      <c r="I13" s="292"/>
      <c r="J13" s="292"/>
      <c r="K13" s="292"/>
      <c r="L13" s="292"/>
      <c r="M13" s="292"/>
      <c r="N13" s="286">
        <v>23.35</v>
      </c>
      <c r="O13" s="286">
        <v>49.71</v>
      </c>
      <c r="P13" s="286">
        <v>52.25</v>
      </c>
      <c r="Q13" s="286">
        <v>47.25</v>
      </c>
      <c r="R13" s="286">
        <v>117.25</v>
      </c>
      <c r="S13" s="286">
        <v>100</v>
      </c>
      <c r="T13" s="286">
        <v>192.8</v>
      </c>
      <c r="U13" s="293">
        <v>97.5</v>
      </c>
      <c r="V13" s="293">
        <v>96.5</v>
      </c>
      <c r="W13" s="293">
        <v>130.5</v>
      </c>
      <c r="X13" s="293">
        <v>122.76</v>
      </c>
      <c r="Y13" s="293">
        <v>164.76</v>
      </c>
      <c r="Z13" s="293">
        <v>112.5</v>
      </c>
      <c r="AA13" s="293">
        <v>122.5</v>
      </c>
      <c r="AB13" s="293">
        <v>123.5</v>
      </c>
      <c r="AC13" s="293">
        <v>175</v>
      </c>
      <c r="AD13" s="292"/>
      <c r="AE13" s="292"/>
      <c r="AF13" s="292"/>
      <c r="AG13" s="292"/>
    </row>
    <row r="14" spans="1:33" ht="31" customHeight="1" x14ac:dyDescent="0.2">
      <c r="A14" s="17" t="s">
        <v>48</v>
      </c>
      <c r="B14" s="299" t="s">
        <v>61</v>
      </c>
      <c r="C14" s="10" t="s">
        <v>51</v>
      </c>
      <c r="D14" s="18">
        <v>44044</v>
      </c>
      <c r="E14" s="18">
        <v>44196</v>
      </c>
      <c r="F14" s="292"/>
      <c r="G14" s="292"/>
      <c r="H14" s="292"/>
      <c r="I14" s="292"/>
      <c r="J14" s="292"/>
      <c r="K14" s="292"/>
      <c r="L14" s="292"/>
      <c r="M14" s="292"/>
      <c r="N14" s="292"/>
      <c r="O14" s="292"/>
      <c r="P14" s="286">
        <v>225.41</v>
      </c>
      <c r="Q14" s="286">
        <v>178.14</v>
      </c>
      <c r="R14" s="286">
        <v>30.91</v>
      </c>
      <c r="S14" s="286">
        <v>88.47999999999999</v>
      </c>
      <c r="T14" s="286">
        <v>80.509999999999991</v>
      </c>
      <c r="U14" s="292"/>
      <c r="V14" s="292"/>
      <c r="W14" s="292"/>
      <c r="X14" s="292"/>
      <c r="Y14" s="292"/>
      <c r="Z14" s="292"/>
      <c r="AA14" s="292"/>
      <c r="AB14" s="292"/>
      <c r="AC14" s="292"/>
      <c r="AD14" s="292"/>
      <c r="AE14" s="292"/>
      <c r="AF14" s="292"/>
      <c r="AG14" s="292"/>
    </row>
    <row r="15" spans="1:33" ht="31" customHeight="1" x14ac:dyDescent="0.2">
      <c r="A15" s="299" t="s">
        <v>48</v>
      </c>
      <c r="B15" s="297" t="s">
        <v>62</v>
      </c>
      <c r="C15" s="300" t="s">
        <v>52</v>
      </c>
      <c r="D15" s="18">
        <v>43952</v>
      </c>
      <c r="E15" s="18">
        <v>44561</v>
      </c>
      <c r="F15" s="292"/>
      <c r="G15" s="292"/>
      <c r="H15" s="292"/>
      <c r="I15" s="292"/>
      <c r="J15" s="292"/>
      <c r="K15" s="292"/>
      <c r="L15" s="292"/>
      <c r="M15" s="286">
        <v>58.9</v>
      </c>
      <c r="N15" s="286">
        <v>147.25</v>
      </c>
      <c r="O15" s="286">
        <v>147.25</v>
      </c>
      <c r="P15" s="286">
        <v>47.25</v>
      </c>
      <c r="Q15" s="286">
        <v>47.25</v>
      </c>
      <c r="R15" s="292"/>
      <c r="S15" s="292"/>
      <c r="T15" s="292"/>
      <c r="U15" s="292"/>
      <c r="V15" s="293">
        <v>110.54</v>
      </c>
      <c r="W15" s="293">
        <v>147.25</v>
      </c>
      <c r="X15" s="293">
        <v>172.25</v>
      </c>
      <c r="Y15" s="293">
        <v>146.25</v>
      </c>
      <c r="Z15" s="293">
        <v>146.25</v>
      </c>
      <c r="AA15" s="293">
        <v>146.25</v>
      </c>
      <c r="AB15" s="293">
        <v>143.25</v>
      </c>
      <c r="AC15" s="293">
        <v>167.25</v>
      </c>
      <c r="AD15" s="293">
        <v>147.25</v>
      </c>
      <c r="AE15" s="293">
        <v>147.25</v>
      </c>
      <c r="AF15" s="293">
        <v>32</v>
      </c>
      <c r="AG15" s="292"/>
    </row>
    <row r="16" spans="1:33" ht="31" customHeight="1" x14ac:dyDescent="0.2">
      <c r="A16" s="301" t="s">
        <v>63</v>
      </c>
      <c r="B16" s="301" t="s">
        <v>65</v>
      </c>
      <c r="C16" s="302" t="s">
        <v>64</v>
      </c>
      <c r="D16" s="19">
        <v>43922</v>
      </c>
      <c r="E16" s="19">
        <v>44469</v>
      </c>
      <c r="F16" s="292"/>
      <c r="G16" s="292"/>
      <c r="H16" s="292"/>
      <c r="I16" s="292"/>
      <c r="J16" s="292"/>
      <c r="K16" s="292"/>
      <c r="L16" s="286"/>
      <c r="M16" s="286"/>
      <c r="N16" s="286"/>
      <c r="O16" s="286"/>
      <c r="P16" s="286"/>
      <c r="Q16" s="286"/>
      <c r="R16" s="286"/>
      <c r="S16" s="286"/>
      <c r="T16" s="286"/>
      <c r="U16" s="293"/>
      <c r="V16" s="293"/>
      <c r="W16" s="293"/>
      <c r="X16" s="293"/>
      <c r="Y16" s="293"/>
      <c r="Z16" s="293"/>
      <c r="AA16" s="293"/>
      <c r="AB16" s="293"/>
      <c r="AC16" s="293"/>
      <c r="AD16" s="292"/>
      <c r="AE16" s="292"/>
      <c r="AF16" s="292"/>
      <c r="AG16" s="292"/>
    </row>
    <row r="17" spans="1:37" ht="31" customHeight="1" x14ac:dyDescent="0.2">
      <c r="A17" s="20" t="s">
        <v>63</v>
      </c>
      <c r="B17" s="302" t="s">
        <v>66</v>
      </c>
      <c r="C17" s="11" t="s">
        <v>68</v>
      </c>
      <c r="D17" s="19">
        <v>43800</v>
      </c>
      <c r="E17" s="19">
        <v>44196</v>
      </c>
      <c r="F17" s="292"/>
      <c r="G17" s="292"/>
      <c r="H17" s="291">
        <v>112</v>
      </c>
      <c r="I17" s="303">
        <v>57.67</v>
      </c>
      <c r="J17" s="303">
        <v>77.5</v>
      </c>
      <c r="K17" s="292"/>
      <c r="L17" s="292"/>
      <c r="M17" s="286">
        <v>100</v>
      </c>
      <c r="N17" s="286">
        <v>47.25</v>
      </c>
      <c r="O17" s="286">
        <v>100</v>
      </c>
      <c r="P17" s="286">
        <v>100</v>
      </c>
      <c r="Q17" s="286">
        <v>100</v>
      </c>
      <c r="R17" s="286">
        <v>78.319999999999993</v>
      </c>
      <c r="S17" s="286">
        <v>70.83</v>
      </c>
      <c r="T17" s="286">
        <v>30.32</v>
      </c>
      <c r="U17" s="292"/>
      <c r="V17" s="292"/>
      <c r="W17" s="292"/>
      <c r="X17" s="292"/>
      <c r="Y17" s="292"/>
      <c r="Z17" s="292"/>
      <c r="AA17" s="292"/>
      <c r="AB17" s="292"/>
      <c r="AC17" s="292"/>
      <c r="AD17" s="292"/>
      <c r="AE17" s="292"/>
      <c r="AF17" s="292"/>
      <c r="AG17" s="292"/>
    </row>
    <row r="18" spans="1:37" ht="31" customHeight="1" x14ac:dyDescent="0.2">
      <c r="A18" s="14" t="s">
        <v>80</v>
      </c>
      <c r="B18" s="304" t="s">
        <v>74</v>
      </c>
      <c r="C18" s="13" t="s">
        <v>69</v>
      </c>
      <c r="D18" s="305">
        <v>44197</v>
      </c>
      <c r="E18" s="305">
        <v>44286</v>
      </c>
      <c r="F18" s="292"/>
      <c r="G18" s="292"/>
      <c r="H18" s="292"/>
      <c r="I18" s="292"/>
      <c r="J18" s="292"/>
      <c r="K18" s="292"/>
      <c r="L18" s="292"/>
      <c r="M18" s="292"/>
      <c r="N18" s="292"/>
      <c r="O18" s="292"/>
      <c r="P18" s="292"/>
      <c r="Q18" s="292"/>
      <c r="R18" s="292"/>
      <c r="S18" s="292"/>
      <c r="T18" s="292"/>
      <c r="U18" s="306">
        <v>33</v>
      </c>
      <c r="V18" s="306">
        <v>33</v>
      </c>
      <c r="W18" s="306">
        <v>79.150000000000006</v>
      </c>
      <c r="X18" s="292"/>
      <c r="Y18" s="292"/>
      <c r="Z18" s="292"/>
      <c r="AA18" s="292"/>
      <c r="AB18" s="292"/>
      <c r="AC18" s="292"/>
      <c r="AD18" s="292"/>
      <c r="AE18" s="292"/>
      <c r="AF18" s="292"/>
      <c r="AG18" s="292"/>
    </row>
    <row r="19" spans="1:37" ht="31" customHeight="1" x14ac:dyDescent="0.2">
      <c r="A19" s="14" t="s">
        <v>80</v>
      </c>
      <c r="B19" s="304" t="s">
        <v>75</v>
      </c>
      <c r="C19" s="13" t="s">
        <v>67</v>
      </c>
      <c r="D19" s="305">
        <v>44197</v>
      </c>
      <c r="E19" s="305">
        <v>44286</v>
      </c>
      <c r="F19" s="292"/>
      <c r="G19" s="292"/>
      <c r="H19" s="292"/>
      <c r="I19" s="292"/>
      <c r="J19" s="292"/>
      <c r="K19" s="292"/>
      <c r="L19" s="292"/>
      <c r="M19" s="292"/>
      <c r="N19" s="292"/>
      <c r="O19" s="292"/>
      <c r="P19" s="292"/>
      <c r="Q19" s="292"/>
      <c r="R19" s="292"/>
      <c r="S19" s="292"/>
      <c r="T19" s="292"/>
      <c r="U19" s="306">
        <v>37</v>
      </c>
      <c r="V19" s="306">
        <v>37</v>
      </c>
      <c r="W19" s="306">
        <v>72</v>
      </c>
      <c r="X19" s="292"/>
      <c r="Y19" s="292"/>
      <c r="Z19" s="292"/>
      <c r="AA19" s="292"/>
      <c r="AB19" s="292"/>
      <c r="AC19" s="292"/>
      <c r="AD19" s="292"/>
      <c r="AE19" s="292"/>
      <c r="AF19" s="292"/>
      <c r="AG19" s="292"/>
    </row>
    <row r="20" spans="1:37" ht="31" customHeight="1" x14ac:dyDescent="0.2">
      <c r="A20" s="14" t="s">
        <v>80</v>
      </c>
      <c r="B20" s="304" t="s">
        <v>76</v>
      </c>
      <c r="C20" s="13" t="s">
        <v>70</v>
      </c>
      <c r="D20" s="305">
        <v>44228</v>
      </c>
      <c r="E20" s="305">
        <v>44316</v>
      </c>
      <c r="F20" s="292"/>
      <c r="G20" s="292"/>
      <c r="H20" s="292"/>
      <c r="I20" s="292"/>
      <c r="J20" s="292"/>
      <c r="K20" s="292"/>
      <c r="L20" s="292"/>
      <c r="M20" s="292"/>
      <c r="N20" s="292"/>
      <c r="O20" s="292"/>
      <c r="P20" s="292"/>
      <c r="Q20" s="292"/>
      <c r="R20" s="292"/>
      <c r="S20" s="292"/>
      <c r="T20" s="292"/>
      <c r="U20" s="292"/>
      <c r="V20" s="306">
        <v>30</v>
      </c>
      <c r="W20" s="306">
        <v>57.5</v>
      </c>
      <c r="X20" s="306">
        <v>64.27</v>
      </c>
      <c r="Y20" s="292"/>
      <c r="Z20" s="292"/>
      <c r="AA20" s="292"/>
      <c r="AB20" s="292"/>
      <c r="AC20" s="292"/>
      <c r="AD20" s="292"/>
      <c r="AE20" s="292"/>
      <c r="AF20" s="292"/>
      <c r="AG20" s="292"/>
    </row>
    <row r="21" spans="1:37" ht="31" customHeight="1" x14ac:dyDescent="0.2">
      <c r="A21" s="14" t="s">
        <v>80</v>
      </c>
      <c r="B21" s="307" t="s">
        <v>77</v>
      </c>
      <c r="C21" s="13" t="s">
        <v>71</v>
      </c>
      <c r="D21" s="305">
        <v>44228</v>
      </c>
      <c r="E21" s="305">
        <v>44316</v>
      </c>
      <c r="F21" s="292"/>
      <c r="G21" s="292"/>
      <c r="H21" s="292"/>
      <c r="I21" s="292"/>
      <c r="J21" s="292"/>
      <c r="K21" s="292"/>
      <c r="L21" s="292"/>
      <c r="M21" s="292"/>
      <c r="N21" s="292"/>
      <c r="O21" s="292"/>
      <c r="P21" s="292"/>
      <c r="Q21" s="292"/>
      <c r="R21" s="292"/>
      <c r="S21" s="292"/>
      <c r="T21" s="292"/>
      <c r="U21" s="292"/>
      <c r="V21" s="306">
        <v>40</v>
      </c>
      <c r="W21" s="306">
        <v>49.5</v>
      </c>
      <c r="X21" s="306">
        <v>69.5</v>
      </c>
      <c r="Y21" s="292"/>
      <c r="Z21" s="292"/>
      <c r="AA21" s="292"/>
      <c r="AB21" s="292"/>
      <c r="AC21" s="292"/>
      <c r="AD21" s="292"/>
      <c r="AE21" s="292"/>
      <c r="AF21" s="292"/>
      <c r="AG21" s="292"/>
    </row>
    <row r="22" spans="1:37" ht="31" customHeight="1" x14ac:dyDescent="0.2">
      <c r="A22" s="14" t="s">
        <v>80</v>
      </c>
      <c r="B22" s="304" t="s">
        <v>78</v>
      </c>
      <c r="C22" s="13" t="s">
        <v>72</v>
      </c>
      <c r="D22" s="305">
        <v>44317</v>
      </c>
      <c r="E22" s="305">
        <v>44439</v>
      </c>
      <c r="F22" s="292"/>
      <c r="G22" s="292"/>
      <c r="H22" s="292"/>
      <c r="I22" s="292"/>
      <c r="J22" s="292"/>
      <c r="K22" s="292"/>
      <c r="L22" s="292"/>
      <c r="M22" s="292"/>
      <c r="N22" s="292"/>
      <c r="O22" s="292"/>
      <c r="P22" s="292"/>
      <c r="Q22" s="292"/>
      <c r="R22" s="292"/>
      <c r="S22" s="292"/>
      <c r="T22" s="292"/>
      <c r="U22" s="292"/>
      <c r="V22" s="292"/>
      <c r="W22" s="292"/>
      <c r="X22" s="292"/>
      <c r="Y22" s="306">
        <v>55.5</v>
      </c>
      <c r="Z22" s="306">
        <v>55.5</v>
      </c>
      <c r="AA22" s="306">
        <v>63.5</v>
      </c>
      <c r="AB22" s="306">
        <v>80.5</v>
      </c>
      <c r="AC22" s="292"/>
      <c r="AD22" s="292"/>
      <c r="AE22" s="292"/>
      <c r="AF22" s="292"/>
      <c r="AG22" s="292"/>
    </row>
    <row r="23" spans="1:37" ht="31" customHeight="1" x14ac:dyDescent="0.2">
      <c r="A23" s="14" t="s">
        <v>80</v>
      </c>
      <c r="B23" s="304" t="s">
        <v>79</v>
      </c>
      <c r="C23" s="13" t="s">
        <v>73</v>
      </c>
      <c r="D23" s="305">
        <v>44440</v>
      </c>
      <c r="E23" s="305">
        <v>44561</v>
      </c>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306">
        <v>117.15</v>
      </c>
      <c r="AD23" s="306">
        <v>27.54</v>
      </c>
      <c r="AE23" s="306">
        <v>27.54</v>
      </c>
      <c r="AF23" s="306">
        <v>27.53</v>
      </c>
      <c r="AG23" s="292"/>
    </row>
    <row r="24" spans="1:37" ht="31" customHeight="1" x14ac:dyDescent="0.2">
      <c r="B24" s="308"/>
      <c r="E24" s="292" t="s">
        <v>97</v>
      </c>
      <c r="F24" s="292">
        <f>SUM(F5:F23)</f>
        <v>110</v>
      </c>
      <c r="G24" s="292">
        <f>SUM(G5:G23)</f>
        <v>121</v>
      </c>
      <c r="H24" s="292">
        <f>SUM(H5:H23)</f>
        <v>214</v>
      </c>
      <c r="I24" s="292">
        <f>SUM(I5:I23)</f>
        <v>393.1</v>
      </c>
      <c r="J24" s="292">
        <f t="shared" ref="J24:T24" si="0">SUM(J5:J23)</f>
        <v>400.21000000000004</v>
      </c>
      <c r="K24" s="292">
        <f t="shared" si="0"/>
        <v>386.95</v>
      </c>
      <c r="L24" s="292">
        <f t="shared" si="0"/>
        <v>422.12</v>
      </c>
      <c r="M24" s="292">
        <f t="shared" si="0"/>
        <v>489.2</v>
      </c>
      <c r="N24" s="292">
        <f t="shared" si="0"/>
        <v>557.30999999999995</v>
      </c>
      <c r="O24" s="292">
        <f t="shared" si="0"/>
        <v>653.22</v>
      </c>
      <c r="P24" s="292">
        <f t="shared" si="0"/>
        <v>725.92</v>
      </c>
      <c r="Q24" s="292">
        <f t="shared" si="0"/>
        <v>717.99</v>
      </c>
      <c r="R24" s="292">
        <f t="shared" si="0"/>
        <v>571.36</v>
      </c>
      <c r="S24" s="292">
        <f t="shared" si="0"/>
        <v>408.63999999999993</v>
      </c>
      <c r="T24" s="292">
        <f t="shared" si="0"/>
        <v>401.69</v>
      </c>
      <c r="U24" s="292">
        <f>SUM(U5:U23)</f>
        <v>252.75</v>
      </c>
      <c r="V24" s="292">
        <f t="shared" ref="V24:AF24" si="1">SUM(V5:V23)</f>
        <v>432.29</v>
      </c>
      <c r="W24" s="292">
        <f t="shared" si="1"/>
        <v>667.9</v>
      </c>
      <c r="X24" s="292">
        <f t="shared" si="1"/>
        <v>637.21</v>
      </c>
      <c r="Y24" s="292">
        <f t="shared" si="1"/>
        <v>543.46</v>
      </c>
      <c r="Z24" s="292">
        <f t="shared" si="1"/>
        <v>482.2</v>
      </c>
      <c r="AA24" s="292">
        <f t="shared" si="1"/>
        <v>499.2</v>
      </c>
      <c r="AB24" s="292">
        <f t="shared" si="1"/>
        <v>516.20000000000005</v>
      </c>
      <c r="AC24" s="292">
        <f t="shared" si="1"/>
        <v>579.11</v>
      </c>
      <c r="AD24" s="292">
        <f t="shared" si="1"/>
        <v>294.50000000000006</v>
      </c>
      <c r="AE24" s="292">
        <f t="shared" si="1"/>
        <v>294.50000000000006</v>
      </c>
      <c r="AF24" s="292">
        <f t="shared" si="1"/>
        <v>179.25</v>
      </c>
      <c r="AG24" s="345">
        <f>SUM(F24:AF24)</f>
        <v>11951.280000000002</v>
      </c>
    </row>
    <row r="25" spans="1:37" ht="31" customHeight="1" x14ac:dyDescent="0.2">
      <c r="B25" s="308"/>
    </row>
    <row r="26" spans="1:37" ht="31" customHeight="1" x14ac:dyDescent="0.2">
      <c r="B26" s="308"/>
    </row>
    <row r="28" spans="1:37" ht="16" x14ac:dyDescent="0.2"/>
    <row r="29" spans="1:37" ht="16" customHeight="1" x14ac:dyDescent="0.2">
      <c r="A29" s="12" t="s">
        <v>99</v>
      </c>
      <c r="F29" s="405" t="s">
        <v>100</v>
      </c>
      <c r="G29" s="406"/>
      <c r="H29" s="407"/>
      <c r="I29" s="35" t="s">
        <v>101</v>
      </c>
      <c r="J29" s="406" t="s">
        <v>102</v>
      </c>
      <c r="K29" s="406"/>
      <c r="L29" s="406"/>
      <c r="M29" s="406"/>
      <c r="N29" s="406"/>
      <c r="O29" s="406"/>
      <c r="P29" s="406"/>
      <c r="Q29" s="406"/>
      <c r="R29" s="406"/>
      <c r="S29" s="406"/>
      <c r="T29" s="406"/>
      <c r="U29" s="407"/>
      <c r="V29" s="36" t="s">
        <v>103</v>
      </c>
      <c r="W29" s="405" t="s">
        <v>104</v>
      </c>
      <c r="X29" s="406"/>
      <c r="Y29" s="406"/>
      <c r="Z29" s="406"/>
      <c r="AA29" s="406"/>
      <c r="AB29" s="406"/>
      <c r="AC29" s="406"/>
      <c r="AD29" s="406"/>
      <c r="AE29" s="406"/>
      <c r="AF29" s="406"/>
      <c r="AG29" s="406"/>
      <c r="AH29" s="407"/>
      <c r="AI29" s="36" t="s">
        <v>105</v>
      </c>
      <c r="AJ29" s="263" t="s">
        <v>106</v>
      </c>
    </row>
    <row r="30" spans="1:37" ht="16" x14ac:dyDescent="0.2">
      <c r="F30" s="263" t="s">
        <v>107</v>
      </c>
      <c r="G30" s="263" t="s">
        <v>108</v>
      </c>
      <c r="H30" s="263" t="s">
        <v>109</v>
      </c>
      <c r="I30" s="408"/>
      <c r="J30" s="267" t="s">
        <v>110</v>
      </c>
      <c r="K30" s="263" t="s">
        <v>111</v>
      </c>
      <c r="L30" s="263" t="s">
        <v>112</v>
      </c>
      <c r="M30" s="263" t="s">
        <v>113</v>
      </c>
      <c r="N30" s="263" t="s">
        <v>114</v>
      </c>
      <c r="O30" s="263" t="s">
        <v>115</v>
      </c>
      <c r="P30" s="263" t="s">
        <v>116</v>
      </c>
      <c r="Q30" s="263" t="s">
        <v>117</v>
      </c>
      <c r="R30" s="263" t="s">
        <v>118</v>
      </c>
      <c r="S30" s="263" t="s">
        <v>107</v>
      </c>
      <c r="T30" s="263" t="s">
        <v>108</v>
      </c>
      <c r="U30" s="263" t="s">
        <v>109</v>
      </c>
      <c r="V30" s="408"/>
      <c r="W30" s="263" t="s">
        <v>119</v>
      </c>
      <c r="X30" s="263" t="s">
        <v>120</v>
      </c>
      <c r="Y30" s="263" t="s">
        <v>121</v>
      </c>
      <c r="Z30" s="263" t="s">
        <v>122</v>
      </c>
      <c r="AA30" s="263" t="s">
        <v>123</v>
      </c>
      <c r="AB30" s="263" t="s">
        <v>124</v>
      </c>
      <c r="AC30" s="263" t="s">
        <v>125</v>
      </c>
      <c r="AD30" s="263" t="s">
        <v>126</v>
      </c>
      <c r="AE30" s="263" t="s">
        <v>127</v>
      </c>
      <c r="AF30" s="263" t="s">
        <v>128</v>
      </c>
      <c r="AG30" s="263" t="s">
        <v>129</v>
      </c>
      <c r="AH30" s="263" t="s">
        <v>130</v>
      </c>
      <c r="AI30" s="408"/>
      <c r="AJ30" s="408"/>
    </row>
    <row r="31" spans="1:37" ht="16" x14ac:dyDescent="0.2">
      <c r="A31" s="30" t="s">
        <v>131</v>
      </c>
      <c r="B31" s="30" t="s">
        <v>132</v>
      </c>
      <c r="C31" s="30" t="s">
        <v>133</v>
      </c>
      <c r="D31" s="30" t="s">
        <v>134</v>
      </c>
      <c r="E31" s="30" t="s">
        <v>135</v>
      </c>
      <c r="F31" s="37">
        <v>83</v>
      </c>
      <c r="G31" s="37">
        <v>83</v>
      </c>
      <c r="H31" s="37">
        <v>83</v>
      </c>
      <c r="I31" s="409"/>
      <c r="J31" s="38">
        <v>147.25</v>
      </c>
      <c r="K31" s="37">
        <v>147.25</v>
      </c>
      <c r="L31" s="37">
        <v>147.25</v>
      </c>
      <c r="M31" s="37">
        <v>147.25</v>
      </c>
      <c r="N31" s="37">
        <v>147.25</v>
      </c>
      <c r="O31" s="37">
        <v>147.25</v>
      </c>
      <c r="P31" s="37">
        <v>147.25</v>
      </c>
      <c r="Q31" s="37">
        <v>147.25</v>
      </c>
      <c r="R31" s="37">
        <v>147.25</v>
      </c>
      <c r="S31" s="37">
        <v>147.25</v>
      </c>
      <c r="T31" s="37">
        <v>147.25</v>
      </c>
      <c r="U31" s="37">
        <v>147.25</v>
      </c>
      <c r="V31" s="409"/>
      <c r="W31" s="37">
        <v>147.25</v>
      </c>
      <c r="X31" s="37">
        <v>147.25</v>
      </c>
      <c r="Y31" s="37">
        <v>147.25</v>
      </c>
      <c r="Z31" s="37">
        <v>147.25</v>
      </c>
      <c r="AA31" s="37">
        <v>147.25</v>
      </c>
      <c r="AB31" s="37">
        <v>147.25</v>
      </c>
      <c r="AC31" s="37">
        <v>147.25</v>
      </c>
      <c r="AD31" s="37">
        <v>147.25</v>
      </c>
      <c r="AE31" s="37">
        <v>147.25</v>
      </c>
      <c r="AF31" s="37">
        <v>147.25</v>
      </c>
      <c r="AG31" s="37">
        <v>147.25</v>
      </c>
      <c r="AH31" s="37">
        <v>147.25</v>
      </c>
      <c r="AI31" s="409"/>
      <c r="AJ31" s="409"/>
    </row>
    <row r="32" spans="1:37" ht="16" x14ac:dyDescent="0.2">
      <c r="A32" s="12" t="s">
        <v>17</v>
      </c>
      <c r="B32" s="39">
        <v>20</v>
      </c>
      <c r="C32" s="12">
        <v>24.68</v>
      </c>
      <c r="D32" s="12">
        <f t="shared" ref="D32:D41" si="2">(B32*C32)</f>
        <v>493.6</v>
      </c>
      <c r="E32" s="12" t="s">
        <v>0</v>
      </c>
      <c r="F32" s="309"/>
      <c r="G32" s="310"/>
      <c r="H32" s="311">
        <v>15</v>
      </c>
      <c r="I32" s="40">
        <f t="shared" ref="I32:I51" si="3">SUM(F32:H32)</f>
        <v>15</v>
      </c>
      <c r="J32" s="312"/>
      <c r="K32" s="312"/>
      <c r="L32" s="312"/>
      <c r="M32" s="312"/>
      <c r="N32" s="312"/>
      <c r="O32" s="312"/>
      <c r="P32" s="312"/>
      <c r="Q32" s="312"/>
      <c r="R32" s="312"/>
      <c r="S32" s="312"/>
      <c r="T32" s="312">
        <v>1</v>
      </c>
      <c r="U32" s="312">
        <v>1</v>
      </c>
      <c r="V32" s="24">
        <f t="shared" ref="V32:V51" si="4">SUM(J32:U32)</f>
        <v>2</v>
      </c>
      <c r="W32" s="391"/>
      <c r="X32" s="284"/>
      <c r="Y32" s="42"/>
      <c r="Z32" s="284"/>
      <c r="AA32" s="42"/>
      <c r="AB32" s="42">
        <v>1</v>
      </c>
      <c r="AC32" s="42"/>
      <c r="AD32" s="42">
        <v>2</v>
      </c>
      <c r="AE32" s="42"/>
      <c r="AF32" s="42"/>
      <c r="AG32" s="42"/>
      <c r="AH32" s="43"/>
      <c r="AI32" s="44">
        <f t="shared" ref="AI32:AI51" si="5">SUM(W32:AH32)</f>
        <v>3</v>
      </c>
      <c r="AJ32" s="40">
        <f t="shared" ref="AJ32:AJ50" si="6">I32+V32+AI32</f>
        <v>20</v>
      </c>
      <c r="AK32" s="313" t="s">
        <v>0</v>
      </c>
    </row>
    <row r="33" spans="1:37" ht="16" x14ac:dyDescent="0.2">
      <c r="A33" s="12" t="s">
        <v>18</v>
      </c>
      <c r="B33" s="39">
        <v>300</v>
      </c>
      <c r="C33" s="12">
        <v>24.68</v>
      </c>
      <c r="D33" s="12">
        <f t="shared" si="2"/>
        <v>7404</v>
      </c>
      <c r="E33" s="12" t="s">
        <v>1</v>
      </c>
      <c r="F33" s="314"/>
      <c r="G33" s="315"/>
      <c r="H33" s="311">
        <v>15</v>
      </c>
      <c r="I33" s="40">
        <f t="shared" si="3"/>
        <v>15</v>
      </c>
      <c r="J33" s="312"/>
      <c r="K33" s="312"/>
      <c r="L33" s="312"/>
      <c r="M33" s="312"/>
      <c r="N33" s="312"/>
      <c r="O33" s="312"/>
      <c r="P33" s="312"/>
      <c r="Q33" s="312"/>
      <c r="R33" s="312"/>
      <c r="S33" s="312"/>
      <c r="T33" s="312">
        <v>10</v>
      </c>
      <c r="U33" s="312">
        <v>15.06</v>
      </c>
      <c r="V33" s="24">
        <f t="shared" si="4"/>
        <v>25.060000000000002</v>
      </c>
      <c r="W33" s="391"/>
      <c r="X33" s="284"/>
      <c r="Y33" s="42"/>
      <c r="Z33" s="42">
        <v>11</v>
      </c>
      <c r="AA33" s="42">
        <v>11</v>
      </c>
      <c r="AB33" s="42">
        <v>11</v>
      </c>
      <c r="AC33" s="42">
        <v>11</v>
      </c>
      <c r="AD33" s="42">
        <v>11</v>
      </c>
      <c r="AE33" s="42"/>
      <c r="AF33" s="42"/>
      <c r="AG33" s="42"/>
      <c r="AH33" s="43"/>
      <c r="AI33" s="44">
        <f t="shared" si="5"/>
        <v>55</v>
      </c>
      <c r="AJ33" s="40">
        <f t="shared" si="6"/>
        <v>95.06</v>
      </c>
      <c r="AK33" s="313" t="s">
        <v>1</v>
      </c>
    </row>
    <row r="34" spans="1:37" ht="16" x14ac:dyDescent="0.2">
      <c r="A34" s="12" t="s">
        <v>19</v>
      </c>
      <c r="B34" s="39">
        <v>300</v>
      </c>
      <c r="C34" s="12">
        <v>24.68</v>
      </c>
      <c r="D34" s="12">
        <f t="shared" si="2"/>
        <v>7404</v>
      </c>
      <c r="E34" s="12" t="s">
        <v>2</v>
      </c>
      <c r="F34" s="314"/>
      <c r="G34" s="315"/>
      <c r="H34" s="311">
        <v>30</v>
      </c>
      <c r="I34" s="40">
        <f t="shared" si="3"/>
        <v>30</v>
      </c>
      <c r="J34" s="312"/>
      <c r="K34" s="312"/>
      <c r="L34" s="312"/>
      <c r="M34" s="312"/>
      <c r="N34" s="312"/>
      <c r="O34" s="312"/>
      <c r="P34" s="312"/>
      <c r="Q34" s="312"/>
      <c r="R34" s="312"/>
      <c r="S34" s="312"/>
      <c r="T34" s="312">
        <v>1.57</v>
      </c>
      <c r="U34" s="312">
        <v>1</v>
      </c>
      <c r="V34" s="24">
        <f t="shared" si="4"/>
        <v>2.5700000000000003</v>
      </c>
      <c r="W34" s="391"/>
      <c r="X34" s="284"/>
      <c r="Y34" s="42"/>
      <c r="Z34" s="42">
        <v>8.6999999999999993</v>
      </c>
      <c r="AA34" s="42">
        <v>8.6999999999999993</v>
      </c>
      <c r="AB34" s="42">
        <v>8.6999999999999993</v>
      </c>
      <c r="AC34" s="42">
        <v>8.6999999999999993</v>
      </c>
      <c r="AD34" s="42">
        <v>8.6999999999999993</v>
      </c>
      <c r="AE34" s="42"/>
      <c r="AF34" s="42"/>
      <c r="AG34" s="42"/>
      <c r="AH34" s="43"/>
      <c r="AI34" s="44">
        <f t="shared" si="5"/>
        <v>43.5</v>
      </c>
      <c r="AJ34" s="40">
        <f t="shared" si="6"/>
        <v>76.069999999999993</v>
      </c>
      <c r="AK34" s="313" t="s">
        <v>2</v>
      </c>
    </row>
    <row r="35" spans="1:37" ht="16" x14ac:dyDescent="0.2">
      <c r="A35" s="12" t="s">
        <v>20</v>
      </c>
      <c r="B35" s="39">
        <v>20</v>
      </c>
      <c r="C35" s="12">
        <v>24.68</v>
      </c>
      <c r="D35" s="12">
        <f t="shared" si="2"/>
        <v>493.6</v>
      </c>
      <c r="E35" s="12" t="s">
        <v>3</v>
      </c>
      <c r="F35" s="314"/>
      <c r="G35" s="315"/>
      <c r="H35" s="311">
        <v>9</v>
      </c>
      <c r="I35" s="40">
        <f t="shared" si="3"/>
        <v>9</v>
      </c>
      <c r="J35" s="315"/>
      <c r="K35" s="312"/>
      <c r="L35" s="312"/>
      <c r="M35" s="312">
        <v>2.42</v>
      </c>
      <c r="N35" s="312">
        <v>3</v>
      </c>
      <c r="O35" s="315"/>
      <c r="P35" s="315"/>
      <c r="Q35" s="315"/>
      <c r="R35" s="315"/>
      <c r="S35" s="315"/>
      <c r="T35" s="312">
        <v>20</v>
      </c>
      <c r="U35" s="312">
        <v>35</v>
      </c>
      <c r="V35" s="24">
        <f t="shared" si="4"/>
        <v>60.42</v>
      </c>
      <c r="W35" s="24"/>
      <c r="X35" s="25"/>
      <c r="Y35" s="25"/>
      <c r="Z35" s="25"/>
      <c r="AA35" s="25"/>
      <c r="AB35" s="25"/>
      <c r="AC35" s="25"/>
      <c r="AD35" s="25"/>
      <c r="AE35" s="25"/>
      <c r="AF35" s="25"/>
      <c r="AG35" s="25"/>
      <c r="AH35" s="44"/>
      <c r="AI35" s="44">
        <f t="shared" si="5"/>
        <v>0</v>
      </c>
      <c r="AJ35" s="40">
        <f t="shared" si="6"/>
        <v>69.42</v>
      </c>
      <c r="AK35" s="313" t="s">
        <v>3</v>
      </c>
    </row>
    <row r="36" spans="1:37" ht="16" x14ac:dyDescent="0.2">
      <c r="A36" s="12" t="s">
        <v>21</v>
      </c>
      <c r="B36" s="39">
        <v>20</v>
      </c>
      <c r="C36" s="12">
        <v>24.68</v>
      </c>
      <c r="D36" s="12">
        <f t="shared" si="2"/>
        <v>493.6</v>
      </c>
      <c r="E36" s="12" t="s">
        <v>4</v>
      </c>
      <c r="F36" s="314"/>
      <c r="G36" s="315"/>
      <c r="H36" s="316"/>
      <c r="I36" s="40">
        <f t="shared" si="3"/>
        <v>0</v>
      </c>
      <c r="J36" s="315"/>
      <c r="K36" s="315"/>
      <c r="L36" s="315"/>
      <c r="M36" s="315"/>
      <c r="N36" s="315"/>
      <c r="O36" s="315"/>
      <c r="P36" s="315"/>
      <c r="Q36" s="315"/>
      <c r="R36" s="315"/>
      <c r="S36" s="315"/>
      <c r="T36" s="315"/>
      <c r="U36" s="315"/>
      <c r="V36" s="24">
        <f t="shared" si="4"/>
        <v>0</v>
      </c>
      <c r="W36" s="24"/>
      <c r="X36" s="25"/>
      <c r="Y36" s="25"/>
      <c r="Z36" s="42">
        <v>10</v>
      </c>
      <c r="AA36" s="42">
        <v>10</v>
      </c>
      <c r="AB36" s="25"/>
      <c r="AC36" s="25"/>
      <c r="AD36" s="25"/>
      <c r="AE36" s="25"/>
      <c r="AF36" s="25"/>
      <c r="AG36" s="25"/>
      <c r="AH36" s="44"/>
      <c r="AI36" s="44">
        <f t="shared" si="5"/>
        <v>20</v>
      </c>
      <c r="AJ36" s="40">
        <f t="shared" si="6"/>
        <v>20</v>
      </c>
      <c r="AK36" s="313" t="s">
        <v>4</v>
      </c>
    </row>
    <row r="37" spans="1:37" ht="16" x14ac:dyDescent="0.2">
      <c r="A37" s="45" t="s">
        <v>22</v>
      </c>
      <c r="B37" s="45">
        <v>200</v>
      </c>
      <c r="C37" s="12">
        <v>24.68</v>
      </c>
      <c r="D37" s="45">
        <f t="shared" si="2"/>
        <v>4936</v>
      </c>
      <c r="E37" s="45" t="s">
        <v>5</v>
      </c>
      <c r="F37" s="314"/>
      <c r="G37" s="315"/>
      <c r="H37" s="311">
        <v>33</v>
      </c>
      <c r="I37" s="40">
        <f t="shared" si="3"/>
        <v>33</v>
      </c>
      <c r="J37" s="312">
        <v>100</v>
      </c>
      <c r="K37" s="312">
        <v>56.96</v>
      </c>
      <c r="L37" s="317">
        <v>76.650000000000006</v>
      </c>
      <c r="M37" s="312"/>
      <c r="N37" s="312"/>
      <c r="O37" s="312"/>
      <c r="P37" s="312"/>
      <c r="Q37" s="312"/>
      <c r="R37" s="312"/>
      <c r="S37" s="312"/>
      <c r="T37" s="315"/>
      <c r="U37" s="318"/>
      <c r="V37" s="24">
        <f t="shared" si="4"/>
        <v>233.61</v>
      </c>
      <c r="W37" s="41"/>
      <c r="X37" s="42"/>
      <c r="Y37" s="42"/>
      <c r="Z37" s="42"/>
      <c r="AA37" s="25"/>
      <c r="AB37" s="25"/>
      <c r="AC37" s="25"/>
      <c r="AD37" s="25"/>
      <c r="AE37" s="25"/>
      <c r="AF37" s="25"/>
      <c r="AG37" s="25"/>
      <c r="AH37" s="44"/>
      <c r="AI37" s="44">
        <f t="shared" si="5"/>
        <v>0</v>
      </c>
      <c r="AJ37" s="40">
        <f t="shared" si="6"/>
        <v>266.61</v>
      </c>
      <c r="AK37" s="319" t="s">
        <v>5</v>
      </c>
    </row>
    <row r="38" spans="1:37" ht="16" x14ac:dyDescent="0.2">
      <c r="A38" s="46" t="s">
        <v>23</v>
      </c>
      <c r="B38" s="46">
        <v>100</v>
      </c>
      <c r="C38" s="12">
        <v>24.68</v>
      </c>
      <c r="D38" s="46">
        <f t="shared" si="2"/>
        <v>2468</v>
      </c>
      <c r="E38" s="46" t="s">
        <v>6</v>
      </c>
      <c r="F38" s="314"/>
      <c r="G38" s="310">
        <v>33</v>
      </c>
      <c r="H38" s="316"/>
      <c r="I38" s="40">
        <f t="shared" si="3"/>
        <v>33</v>
      </c>
      <c r="J38" s="320"/>
      <c r="K38" s="320"/>
      <c r="L38" s="317">
        <v>15.8</v>
      </c>
      <c r="M38" s="317">
        <v>125.2</v>
      </c>
      <c r="N38" s="312">
        <v>132.80000000000001</v>
      </c>
      <c r="O38" s="312">
        <v>62.76</v>
      </c>
      <c r="P38" s="312">
        <v>91.68</v>
      </c>
      <c r="Q38" s="312">
        <v>52.76</v>
      </c>
      <c r="R38" s="312">
        <v>52.76</v>
      </c>
      <c r="S38" s="312">
        <v>52.77</v>
      </c>
      <c r="T38" s="312">
        <v>57.76</v>
      </c>
      <c r="U38" s="317"/>
      <c r="V38" s="24">
        <f t="shared" si="4"/>
        <v>644.29</v>
      </c>
      <c r="W38" s="24"/>
      <c r="X38" s="25"/>
      <c r="Y38" s="25"/>
      <c r="Z38" s="25"/>
      <c r="AA38" s="25"/>
      <c r="AB38" s="25"/>
      <c r="AC38" s="25"/>
      <c r="AD38" s="25"/>
      <c r="AE38" s="25"/>
      <c r="AF38" s="25"/>
      <c r="AG38" s="25"/>
      <c r="AH38" s="44"/>
      <c r="AI38" s="44">
        <f t="shared" si="5"/>
        <v>0</v>
      </c>
      <c r="AJ38" s="40">
        <f t="shared" si="6"/>
        <v>677.29</v>
      </c>
      <c r="AK38" s="319" t="s">
        <v>6</v>
      </c>
    </row>
    <row r="39" spans="1:37" ht="16" x14ac:dyDescent="0.2">
      <c r="A39" s="10" t="s">
        <v>24</v>
      </c>
      <c r="B39" s="47">
        <v>200</v>
      </c>
      <c r="C39" s="12">
        <v>24.68</v>
      </c>
      <c r="D39" s="10">
        <f t="shared" si="2"/>
        <v>4936</v>
      </c>
      <c r="E39" s="10" t="s">
        <v>7</v>
      </c>
      <c r="F39" s="309">
        <v>33</v>
      </c>
      <c r="G39" s="315"/>
      <c r="H39" s="316"/>
      <c r="I39" s="40">
        <f t="shared" si="3"/>
        <v>33</v>
      </c>
      <c r="J39" s="315"/>
      <c r="K39" s="315"/>
      <c r="L39" s="315"/>
      <c r="M39" s="315"/>
      <c r="N39" s="315"/>
      <c r="O39" s="312">
        <v>29.35</v>
      </c>
      <c r="P39" s="312">
        <v>22.24</v>
      </c>
      <c r="Q39" s="312">
        <v>48.25</v>
      </c>
      <c r="R39" s="312">
        <v>60</v>
      </c>
      <c r="S39" s="312"/>
      <c r="T39" s="315"/>
      <c r="U39" s="315"/>
      <c r="V39" s="24">
        <f t="shared" si="4"/>
        <v>159.84</v>
      </c>
      <c r="W39" s="24"/>
      <c r="X39" s="25"/>
      <c r="Y39" s="25"/>
      <c r="Z39" s="25"/>
      <c r="AA39" s="25"/>
      <c r="AB39" s="25"/>
      <c r="AC39" s="25"/>
      <c r="AD39" s="25"/>
      <c r="AE39" s="25"/>
      <c r="AF39" s="25"/>
      <c r="AG39" s="25"/>
      <c r="AH39" s="44"/>
      <c r="AI39" s="44">
        <f t="shared" si="5"/>
        <v>0</v>
      </c>
      <c r="AJ39" s="40">
        <f t="shared" si="6"/>
        <v>192.84</v>
      </c>
      <c r="AK39" s="321" t="s">
        <v>7</v>
      </c>
    </row>
    <row r="40" spans="1:37" ht="16" x14ac:dyDescent="0.2">
      <c r="A40" s="48" t="s">
        <v>33</v>
      </c>
      <c r="B40" s="48">
        <v>200</v>
      </c>
      <c r="C40" s="12">
        <v>24.68</v>
      </c>
      <c r="D40" s="48">
        <f t="shared" si="2"/>
        <v>4936</v>
      </c>
      <c r="E40" s="48" t="s">
        <v>8</v>
      </c>
      <c r="F40" s="309">
        <v>11</v>
      </c>
      <c r="G40" s="310">
        <v>22</v>
      </c>
      <c r="H40" s="316"/>
      <c r="I40" s="40">
        <f t="shared" si="3"/>
        <v>33</v>
      </c>
      <c r="J40" s="315"/>
      <c r="K40" s="315"/>
      <c r="L40" s="315"/>
      <c r="M40" s="315"/>
      <c r="N40" s="315"/>
      <c r="O40" s="312">
        <v>23.35</v>
      </c>
      <c r="P40" s="312">
        <v>24.96</v>
      </c>
      <c r="Q40" s="312">
        <v>5</v>
      </c>
      <c r="R40" s="312"/>
      <c r="S40" s="312"/>
      <c r="T40" s="312">
        <v>0</v>
      </c>
      <c r="U40" s="312">
        <v>45.55</v>
      </c>
      <c r="V40" s="24">
        <f t="shared" si="4"/>
        <v>98.86</v>
      </c>
      <c r="W40" s="41"/>
      <c r="X40" s="42"/>
      <c r="Y40" s="42"/>
      <c r="Z40" s="42">
        <v>17.260000000000002</v>
      </c>
      <c r="AA40" s="42">
        <v>27.26</v>
      </c>
      <c r="AB40" s="42"/>
      <c r="AC40" s="42"/>
      <c r="AD40" s="42"/>
      <c r="AE40" s="42"/>
      <c r="AF40" s="25"/>
      <c r="AG40" s="25"/>
      <c r="AH40" s="44"/>
      <c r="AI40" s="44">
        <f t="shared" si="5"/>
        <v>44.52</v>
      </c>
      <c r="AJ40" s="40">
        <f t="shared" si="6"/>
        <v>176.38000000000002</v>
      </c>
      <c r="AK40" s="321" t="s">
        <v>8</v>
      </c>
    </row>
    <row r="41" spans="1:37" ht="16" x14ac:dyDescent="0.2">
      <c r="A41" s="10" t="s">
        <v>25</v>
      </c>
      <c r="B41" s="47">
        <v>200</v>
      </c>
      <c r="C41" s="12">
        <v>24.68</v>
      </c>
      <c r="D41" s="10">
        <f t="shared" si="2"/>
        <v>4936</v>
      </c>
      <c r="E41" s="10" t="s">
        <v>9</v>
      </c>
      <c r="F41" s="314"/>
      <c r="G41" s="315"/>
      <c r="H41" s="316"/>
      <c r="I41" s="40">
        <f t="shared" si="3"/>
        <v>0</v>
      </c>
      <c r="J41" s="315"/>
      <c r="K41" s="315"/>
      <c r="L41" s="315"/>
      <c r="M41" s="315"/>
      <c r="N41" s="315"/>
      <c r="O41" s="315"/>
      <c r="P41" s="315"/>
      <c r="Q41" s="312">
        <v>30.91</v>
      </c>
      <c r="R41" s="312">
        <v>30.89</v>
      </c>
      <c r="S41" s="312">
        <v>30.91</v>
      </c>
      <c r="T41" s="312">
        <v>20.91</v>
      </c>
      <c r="U41" s="312">
        <v>12.94</v>
      </c>
      <c r="V41" s="24">
        <f t="shared" si="4"/>
        <v>126.55999999999999</v>
      </c>
      <c r="W41" s="24"/>
      <c r="X41" s="25"/>
      <c r="Y41" s="25"/>
      <c r="Z41" s="25"/>
      <c r="AA41" s="25"/>
      <c r="AB41" s="25"/>
      <c r="AC41" s="25"/>
      <c r="AD41" s="25"/>
      <c r="AE41" s="25"/>
      <c r="AF41" s="25"/>
      <c r="AG41" s="25"/>
      <c r="AH41" s="44"/>
      <c r="AI41" s="44">
        <f t="shared" si="5"/>
        <v>0</v>
      </c>
      <c r="AJ41" s="40">
        <f t="shared" si="6"/>
        <v>126.55999999999999</v>
      </c>
      <c r="AK41" s="321" t="s">
        <v>9</v>
      </c>
    </row>
    <row r="42" spans="1:37" ht="16" x14ac:dyDescent="0.2">
      <c r="A42" s="10" t="s">
        <v>82</v>
      </c>
      <c r="B42" s="47"/>
      <c r="C42" s="10"/>
      <c r="D42" s="10"/>
      <c r="E42" s="10" t="s">
        <v>81</v>
      </c>
      <c r="F42" s="314"/>
      <c r="G42" s="315"/>
      <c r="H42" s="316"/>
      <c r="I42" s="40">
        <f t="shared" si="3"/>
        <v>0</v>
      </c>
      <c r="J42" s="315"/>
      <c r="K42" s="315"/>
      <c r="L42" s="315"/>
      <c r="M42" s="315"/>
      <c r="N42" s="312"/>
      <c r="O42" s="312"/>
      <c r="P42" s="312"/>
      <c r="Q42" s="312"/>
      <c r="R42" s="312"/>
      <c r="S42" s="315"/>
      <c r="T42" s="315"/>
      <c r="U42" s="315"/>
      <c r="V42" s="24">
        <f t="shared" si="4"/>
        <v>0</v>
      </c>
      <c r="W42" s="24"/>
      <c r="X42" s="42"/>
      <c r="Y42" s="42"/>
      <c r="Z42" s="42"/>
      <c r="AA42" s="42"/>
      <c r="AB42" s="42"/>
      <c r="AC42" s="42"/>
      <c r="AD42" s="42"/>
      <c r="AE42" s="42"/>
      <c r="AF42" s="42"/>
      <c r="AG42" s="42"/>
      <c r="AH42" s="43"/>
      <c r="AI42" s="44">
        <f t="shared" si="5"/>
        <v>0</v>
      </c>
      <c r="AJ42" s="40">
        <f t="shared" si="6"/>
        <v>0</v>
      </c>
      <c r="AK42" s="321" t="s">
        <v>81</v>
      </c>
    </row>
    <row r="43" spans="1:37" ht="16" x14ac:dyDescent="0.2">
      <c r="A43" s="11" t="s">
        <v>84</v>
      </c>
      <c r="B43" s="49"/>
      <c r="C43" s="11"/>
      <c r="D43" s="11"/>
      <c r="E43" s="11" t="s">
        <v>83</v>
      </c>
      <c r="F43" s="314"/>
      <c r="G43" s="315"/>
      <c r="H43" s="316"/>
      <c r="I43" s="40">
        <f t="shared" si="3"/>
        <v>0</v>
      </c>
      <c r="J43" s="315"/>
      <c r="K43" s="315"/>
      <c r="L43" s="315"/>
      <c r="M43" s="312"/>
      <c r="N43" s="312"/>
      <c r="O43" s="312"/>
      <c r="P43" s="312"/>
      <c r="Q43" s="312"/>
      <c r="R43" s="312"/>
      <c r="S43" s="312"/>
      <c r="T43" s="312"/>
      <c r="U43" s="312"/>
      <c r="V43" s="24">
        <f t="shared" si="4"/>
        <v>0</v>
      </c>
      <c r="W43" s="41"/>
      <c r="X43" s="42"/>
      <c r="Y43" s="42"/>
      <c r="Z43" s="42"/>
      <c r="AA43" s="42"/>
      <c r="AB43" s="42"/>
      <c r="AC43" s="42"/>
      <c r="AD43" s="42"/>
      <c r="AE43" s="42"/>
      <c r="AF43" s="25"/>
      <c r="AG43" s="25"/>
      <c r="AH43" s="44"/>
      <c r="AI43" s="44">
        <f t="shared" si="5"/>
        <v>0</v>
      </c>
      <c r="AJ43" s="40">
        <f t="shared" si="6"/>
        <v>0</v>
      </c>
      <c r="AK43" s="322" t="s">
        <v>83</v>
      </c>
    </row>
    <row r="44" spans="1:37" ht="16" x14ac:dyDescent="0.2">
      <c r="A44" s="50" t="s">
        <v>26</v>
      </c>
      <c r="B44" s="50">
        <v>110</v>
      </c>
      <c r="C44" s="11">
        <v>24.68</v>
      </c>
      <c r="D44" s="50">
        <f t="shared" ref="D44:D50" si="7">(B44*C44)</f>
        <v>2714.8</v>
      </c>
      <c r="E44" s="50" t="s">
        <v>10</v>
      </c>
      <c r="F44" s="314"/>
      <c r="G44" s="315"/>
      <c r="H44" s="311">
        <v>22</v>
      </c>
      <c r="I44" s="40">
        <f t="shared" si="3"/>
        <v>22</v>
      </c>
      <c r="J44" s="312">
        <v>27.67</v>
      </c>
      <c r="K44" s="312">
        <v>48.75</v>
      </c>
      <c r="L44" s="320"/>
      <c r="M44" s="320"/>
      <c r="N44" s="317"/>
      <c r="O44" s="317"/>
      <c r="P44" s="317"/>
      <c r="Q44" s="317"/>
      <c r="R44" s="317"/>
      <c r="S44" s="312">
        <v>48.32</v>
      </c>
      <c r="T44" s="312">
        <v>23.58</v>
      </c>
      <c r="U44" s="317">
        <v>30.32</v>
      </c>
      <c r="V44" s="24">
        <f t="shared" si="4"/>
        <v>178.64</v>
      </c>
      <c r="W44" s="24"/>
      <c r="X44" s="25"/>
      <c r="Y44" s="25"/>
      <c r="Z44" s="25"/>
      <c r="AA44" s="25"/>
      <c r="AB44" s="25"/>
      <c r="AC44" s="25"/>
      <c r="AD44" s="25"/>
      <c r="AE44" s="25"/>
      <c r="AF44" s="25"/>
      <c r="AG44" s="25"/>
      <c r="AH44" s="44"/>
      <c r="AI44" s="44">
        <f t="shared" si="5"/>
        <v>0</v>
      </c>
      <c r="AJ44" s="40">
        <f t="shared" si="6"/>
        <v>200.64</v>
      </c>
      <c r="AK44" s="322" t="s">
        <v>10</v>
      </c>
    </row>
    <row r="45" spans="1:37" ht="16" x14ac:dyDescent="0.2">
      <c r="A45" s="13" t="s">
        <v>27</v>
      </c>
      <c r="B45" s="50">
        <v>110</v>
      </c>
      <c r="C45" s="13">
        <v>24.68</v>
      </c>
      <c r="D45" s="13">
        <f t="shared" si="7"/>
        <v>2714.8</v>
      </c>
      <c r="E45" s="13" t="s">
        <v>11</v>
      </c>
      <c r="F45" s="51"/>
      <c r="G45" s="52"/>
      <c r="H45" s="53"/>
      <c r="I45" s="40">
        <f t="shared" si="3"/>
        <v>0</v>
      </c>
      <c r="J45" s="315"/>
      <c r="K45" s="315"/>
      <c r="L45" s="315"/>
      <c r="M45" s="315"/>
      <c r="N45" s="315"/>
      <c r="O45" s="315"/>
      <c r="P45" s="315"/>
      <c r="Q45" s="315"/>
      <c r="R45" s="315"/>
      <c r="S45" s="315"/>
      <c r="T45" s="315"/>
      <c r="U45" s="315"/>
      <c r="V45" s="24">
        <f t="shared" si="4"/>
        <v>0</v>
      </c>
      <c r="W45" s="41">
        <v>33</v>
      </c>
      <c r="X45" s="42">
        <v>33</v>
      </c>
      <c r="Y45" s="42">
        <v>33</v>
      </c>
      <c r="Z45" s="25"/>
      <c r="AA45" s="25"/>
      <c r="AB45" s="25"/>
      <c r="AC45" s="25"/>
      <c r="AD45" s="25"/>
      <c r="AE45" s="25"/>
      <c r="AF45" s="25"/>
      <c r="AG45" s="25"/>
      <c r="AH45" s="44"/>
      <c r="AI45" s="44">
        <f t="shared" si="5"/>
        <v>99</v>
      </c>
      <c r="AJ45" s="40">
        <f t="shared" si="6"/>
        <v>99</v>
      </c>
      <c r="AK45" s="323" t="s">
        <v>11</v>
      </c>
    </row>
    <row r="46" spans="1:37" ht="16" x14ac:dyDescent="0.2">
      <c r="A46" s="13" t="s">
        <v>28</v>
      </c>
      <c r="B46" s="50">
        <v>110</v>
      </c>
      <c r="C46" s="13">
        <v>24.68</v>
      </c>
      <c r="D46" s="13">
        <f t="shared" si="7"/>
        <v>2714.8</v>
      </c>
      <c r="E46" s="13" t="s">
        <v>12</v>
      </c>
      <c r="F46" s="51"/>
      <c r="G46" s="52"/>
      <c r="H46" s="53"/>
      <c r="I46" s="40">
        <f t="shared" si="3"/>
        <v>0</v>
      </c>
      <c r="J46" s="315"/>
      <c r="K46" s="315"/>
      <c r="L46" s="315"/>
      <c r="M46" s="315"/>
      <c r="N46" s="315"/>
      <c r="O46" s="315"/>
      <c r="P46" s="315"/>
      <c r="Q46" s="315"/>
      <c r="R46" s="315"/>
      <c r="S46" s="315"/>
      <c r="T46" s="315"/>
      <c r="U46" s="315"/>
      <c r="V46" s="24">
        <f t="shared" si="4"/>
        <v>0</v>
      </c>
      <c r="W46" s="41">
        <v>37</v>
      </c>
      <c r="X46" s="42">
        <v>37</v>
      </c>
      <c r="Y46" s="42">
        <v>37</v>
      </c>
      <c r="Z46" s="25"/>
      <c r="AA46" s="25"/>
      <c r="AB46" s="25"/>
      <c r="AC46" s="25"/>
      <c r="AD46" s="25"/>
      <c r="AE46" s="25"/>
      <c r="AF46" s="25"/>
      <c r="AG46" s="25"/>
      <c r="AH46" s="44"/>
      <c r="AI46" s="44">
        <f t="shared" si="5"/>
        <v>111</v>
      </c>
      <c r="AJ46" s="40">
        <f t="shared" si="6"/>
        <v>111</v>
      </c>
      <c r="AK46" s="323" t="s">
        <v>12</v>
      </c>
    </row>
    <row r="47" spans="1:37" ht="16" x14ac:dyDescent="0.2">
      <c r="A47" s="13" t="s">
        <v>29</v>
      </c>
      <c r="B47" s="50">
        <v>110</v>
      </c>
      <c r="C47" s="13">
        <v>24.68</v>
      </c>
      <c r="D47" s="13">
        <f t="shared" si="7"/>
        <v>2714.8</v>
      </c>
      <c r="E47" s="13" t="s">
        <v>13</v>
      </c>
      <c r="F47" s="51"/>
      <c r="G47" s="52"/>
      <c r="H47" s="53"/>
      <c r="I47" s="40">
        <f t="shared" si="3"/>
        <v>0</v>
      </c>
      <c r="J47" s="315"/>
      <c r="K47" s="315"/>
      <c r="L47" s="315"/>
      <c r="M47" s="315"/>
      <c r="N47" s="315"/>
      <c r="O47" s="315"/>
      <c r="P47" s="315"/>
      <c r="Q47" s="315"/>
      <c r="R47" s="315"/>
      <c r="S47" s="315"/>
      <c r="T47" s="315"/>
      <c r="U47" s="315"/>
      <c r="V47" s="24">
        <f t="shared" si="4"/>
        <v>0</v>
      </c>
      <c r="W47" s="24"/>
      <c r="X47" s="42">
        <v>30</v>
      </c>
      <c r="Y47" s="42">
        <v>40</v>
      </c>
      <c r="Z47" s="42">
        <v>35</v>
      </c>
      <c r="AA47" s="25"/>
      <c r="AB47" s="25"/>
      <c r="AC47" s="25"/>
      <c r="AD47" s="25"/>
      <c r="AE47" s="25"/>
      <c r="AF47" s="25"/>
      <c r="AG47" s="25"/>
      <c r="AH47" s="44"/>
      <c r="AI47" s="44">
        <f t="shared" si="5"/>
        <v>105</v>
      </c>
      <c r="AJ47" s="40">
        <f t="shared" si="6"/>
        <v>105</v>
      </c>
      <c r="AK47" s="323" t="s">
        <v>13</v>
      </c>
    </row>
    <row r="48" spans="1:37" ht="16" x14ac:dyDescent="0.2">
      <c r="A48" s="13" t="s">
        <v>30</v>
      </c>
      <c r="B48" s="50">
        <v>110</v>
      </c>
      <c r="C48" s="13">
        <v>24.68</v>
      </c>
      <c r="D48" s="13">
        <f t="shared" si="7"/>
        <v>2714.8</v>
      </c>
      <c r="E48" s="13" t="s">
        <v>14</v>
      </c>
      <c r="F48" s="51"/>
      <c r="G48" s="52"/>
      <c r="H48" s="53"/>
      <c r="I48" s="40">
        <f t="shared" si="3"/>
        <v>0</v>
      </c>
      <c r="J48" s="315"/>
      <c r="K48" s="315"/>
      <c r="L48" s="315"/>
      <c r="M48" s="315"/>
      <c r="N48" s="315"/>
      <c r="O48" s="315"/>
      <c r="P48" s="315"/>
      <c r="Q48" s="315"/>
      <c r="R48" s="315"/>
      <c r="S48" s="315"/>
      <c r="T48" s="315"/>
      <c r="U48" s="315"/>
      <c r="V48" s="24">
        <f t="shared" si="4"/>
        <v>0</v>
      </c>
      <c r="W48" s="24"/>
      <c r="X48" s="42">
        <v>40</v>
      </c>
      <c r="Y48" s="42">
        <v>35</v>
      </c>
      <c r="Z48" s="42">
        <v>45</v>
      </c>
      <c r="AA48" s="25"/>
      <c r="AB48" s="25"/>
      <c r="AC48" s="25"/>
      <c r="AD48" s="25"/>
      <c r="AE48" s="25"/>
      <c r="AF48" s="25"/>
      <c r="AG48" s="25"/>
      <c r="AH48" s="44"/>
      <c r="AI48" s="44">
        <f t="shared" si="5"/>
        <v>120</v>
      </c>
      <c r="AJ48" s="40">
        <f t="shared" si="6"/>
        <v>120</v>
      </c>
      <c r="AK48" s="323" t="s">
        <v>14</v>
      </c>
    </row>
    <row r="49" spans="1:38" ht="16" x14ac:dyDescent="0.2">
      <c r="A49" s="13" t="s">
        <v>31</v>
      </c>
      <c r="B49" s="50">
        <v>110</v>
      </c>
      <c r="C49" s="13">
        <v>24.68</v>
      </c>
      <c r="D49" s="13">
        <f t="shared" si="7"/>
        <v>2714.8</v>
      </c>
      <c r="E49" s="13" t="s">
        <v>15</v>
      </c>
      <c r="F49" s="51"/>
      <c r="G49" s="52"/>
      <c r="H49" s="53"/>
      <c r="I49" s="40">
        <f t="shared" si="3"/>
        <v>0</v>
      </c>
      <c r="J49" s="315"/>
      <c r="K49" s="315"/>
      <c r="L49" s="315"/>
      <c r="M49" s="315"/>
      <c r="N49" s="315"/>
      <c r="O49" s="315"/>
      <c r="P49" s="315"/>
      <c r="Q49" s="315"/>
      <c r="R49" s="315"/>
      <c r="S49" s="315"/>
      <c r="T49" s="315"/>
      <c r="U49" s="315"/>
      <c r="V49" s="24">
        <f t="shared" si="4"/>
        <v>0</v>
      </c>
      <c r="W49" s="24"/>
      <c r="X49" s="25"/>
      <c r="Y49" s="25"/>
      <c r="Z49" s="25"/>
      <c r="AA49" s="42">
        <v>29.5</v>
      </c>
      <c r="AB49" s="42">
        <v>29.5</v>
      </c>
      <c r="AC49" s="42">
        <v>37.5</v>
      </c>
      <c r="AD49" s="42">
        <v>54.5</v>
      </c>
      <c r="AE49" s="25"/>
      <c r="AF49" s="25"/>
      <c r="AG49" s="25"/>
      <c r="AH49" s="44"/>
      <c r="AI49" s="44">
        <f t="shared" si="5"/>
        <v>151</v>
      </c>
      <c r="AJ49" s="40">
        <f t="shared" si="6"/>
        <v>151</v>
      </c>
      <c r="AK49" s="323" t="s">
        <v>15</v>
      </c>
    </row>
    <row r="50" spans="1:38" ht="16" x14ac:dyDescent="0.2">
      <c r="A50" s="13" t="s">
        <v>32</v>
      </c>
      <c r="B50" s="50">
        <v>123.85</v>
      </c>
      <c r="C50" s="13">
        <v>24.68</v>
      </c>
      <c r="D50" s="13">
        <f t="shared" si="7"/>
        <v>3056.6179999999999</v>
      </c>
      <c r="E50" s="13" t="s">
        <v>16</v>
      </c>
      <c r="F50" s="54"/>
      <c r="G50" s="55"/>
      <c r="H50" s="56"/>
      <c r="I50" s="40">
        <f t="shared" si="3"/>
        <v>0</v>
      </c>
      <c r="J50" s="55"/>
      <c r="K50" s="55"/>
      <c r="L50" s="55"/>
      <c r="M50" s="55"/>
      <c r="N50" s="55"/>
      <c r="O50" s="55"/>
      <c r="P50" s="55"/>
      <c r="Q50" s="55"/>
      <c r="R50" s="55"/>
      <c r="S50" s="55"/>
      <c r="T50" s="55"/>
      <c r="U50" s="55"/>
      <c r="V50" s="24">
        <f t="shared" si="4"/>
        <v>0</v>
      </c>
      <c r="W50" s="24"/>
      <c r="X50" s="57"/>
      <c r="Y50" s="57"/>
      <c r="Z50" s="57"/>
      <c r="AA50" s="57"/>
      <c r="AB50" s="57"/>
      <c r="AC50" s="57"/>
      <c r="AD50" s="57"/>
      <c r="AE50" s="58">
        <v>89.61</v>
      </c>
      <c r="AF50" s="58"/>
      <c r="AG50" s="58"/>
      <c r="AH50" s="59"/>
      <c r="AI50" s="266">
        <f t="shared" si="5"/>
        <v>89.61</v>
      </c>
      <c r="AJ50" s="40">
        <f t="shared" si="6"/>
        <v>89.61</v>
      </c>
      <c r="AK50" s="323" t="s">
        <v>16</v>
      </c>
    </row>
    <row r="51" spans="1:38" ht="16" x14ac:dyDescent="0.2">
      <c r="A51" t="s">
        <v>136</v>
      </c>
      <c r="B51" s="30">
        <f>SUM(B32:B50)</f>
        <v>2343.85</v>
      </c>
      <c r="D51" s="30">
        <f>SUM(D32:D50)</f>
        <v>57846.218000000023</v>
      </c>
      <c r="E51" t="s">
        <v>137</v>
      </c>
      <c r="F51" s="60">
        <f>SUM(F32:F50)</f>
        <v>44</v>
      </c>
      <c r="G51" s="61">
        <f>SUM(G32:G50)</f>
        <v>55</v>
      </c>
      <c r="H51" s="261">
        <f>SUM(H32:H50)</f>
        <v>124</v>
      </c>
      <c r="I51" s="264">
        <f t="shared" si="3"/>
        <v>223</v>
      </c>
      <c r="J51" s="268">
        <f t="shared" ref="J51:U51" si="8">SUM(J32:J50)</f>
        <v>127.67</v>
      </c>
      <c r="K51" s="268">
        <f t="shared" si="8"/>
        <v>105.71000000000001</v>
      </c>
      <c r="L51" s="268">
        <f t="shared" si="8"/>
        <v>92.45</v>
      </c>
      <c r="M51" s="268">
        <f t="shared" si="8"/>
        <v>127.62</v>
      </c>
      <c r="N51" s="268">
        <f t="shared" si="8"/>
        <v>135.80000000000001</v>
      </c>
      <c r="O51" s="268">
        <f t="shared" si="8"/>
        <v>115.46000000000001</v>
      </c>
      <c r="P51" s="268">
        <f t="shared" si="8"/>
        <v>138.88</v>
      </c>
      <c r="Q51" s="268">
        <f t="shared" si="8"/>
        <v>136.91999999999999</v>
      </c>
      <c r="R51" s="268">
        <f t="shared" si="8"/>
        <v>143.64999999999998</v>
      </c>
      <c r="S51" s="268">
        <f t="shared" si="8"/>
        <v>132</v>
      </c>
      <c r="T51" s="268">
        <f t="shared" si="8"/>
        <v>134.82</v>
      </c>
      <c r="U51" s="268">
        <f t="shared" si="8"/>
        <v>140.87</v>
      </c>
      <c r="V51" s="264">
        <f t="shared" si="4"/>
        <v>1531.85</v>
      </c>
      <c r="W51" s="265">
        <f t="shared" ref="W51:AH51" si="9">SUM(W32:W50)</f>
        <v>70</v>
      </c>
      <c r="X51" s="265">
        <f t="shared" si="9"/>
        <v>140</v>
      </c>
      <c r="Y51" s="265">
        <f t="shared" si="9"/>
        <v>145</v>
      </c>
      <c r="Z51" s="265">
        <f t="shared" si="9"/>
        <v>126.96000000000001</v>
      </c>
      <c r="AA51" s="265">
        <f t="shared" si="9"/>
        <v>86.460000000000008</v>
      </c>
      <c r="AB51" s="265">
        <f t="shared" si="9"/>
        <v>50.2</v>
      </c>
      <c r="AC51" s="265">
        <f t="shared" si="9"/>
        <v>57.2</v>
      </c>
      <c r="AD51" s="265">
        <f t="shared" si="9"/>
        <v>76.2</v>
      </c>
      <c r="AE51" s="265">
        <f t="shared" si="9"/>
        <v>89.61</v>
      </c>
      <c r="AF51" s="265">
        <f t="shared" si="9"/>
        <v>0</v>
      </c>
      <c r="AG51" s="265">
        <f t="shared" si="9"/>
        <v>0</v>
      </c>
      <c r="AH51" s="265">
        <f t="shared" si="9"/>
        <v>0</v>
      </c>
      <c r="AI51" s="261">
        <f t="shared" si="5"/>
        <v>841.63000000000022</v>
      </c>
      <c r="AJ51" s="263">
        <f>SUM(AJ32:AJ50)</f>
        <v>2596.48</v>
      </c>
    </row>
    <row r="54" spans="1:38" ht="51" x14ac:dyDescent="0.2">
      <c r="A54" s="12" t="s">
        <v>138</v>
      </c>
      <c r="F54" s="405" t="s">
        <v>100</v>
      </c>
      <c r="G54" s="406"/>
      <c r="H54" s="407"/>
      <c r="I54" s="35" t="s">
        <v>101</v>
      </c>
      <c r="J54" s="410" t="s">
        <v>102</v>
      </c>
      <c r="K54" s="411"/>
      <c r="L54" s="411"/>
      <c r="M54" s="411"/>
      <c r="N54" s="411"/>
      <c r="O54" s="411"/>
      <c r="P54" s="411"/>
      <c r="Q54" s="411"/>
      <c r="R54" s="411"/>
      <c r="S54" s="411"/>
      <c r="T54" s="411"/>
      <c r="U54" s="412"/>
      <c r="V54" s="36" t="s">
        <v>103</v>
      </c>
      <c r="W54" s="62"/>
      <c r="X54" s="410" t="s">
        <v>104</v>
      </c>
      <c r="Y54" s="411"/>
      <c r="Z54" s="411"/>
      <c r="AA54" s="411"/>
      <c r="AB54" s="411"/>
      <c r="AC54" s="411"/>
      <c r="AD54" s="411"/>
      <c r="AE54" s="411"/>
      <c r="AF54" s="411"/>
      <c r="AG54" s="411"/>
      <c r="AH54" s="411"/>
      <c r="AI54" s="36" t="s">
        <v>105</v>
      </c>
      <c r="AJ54" s="263" t="s">
        <v>106</v>
      </c>
    </row>
    <row r="55" spans="1:38" ht="16" x14ac:dyDescent="0.2">
      <c r="F55" s="63" t="s">
        <v>107</v>
      </c>
      <c r="G55" s="63" t="s">
        <v>108</v>
      </c>
      <c r="H55" s="63" t="s">
        <v>109</v>
      </c>
      <c r="I55" s="408"/>
      <c r="J55" s="64" t="s">
        <v>110</v>
      </c>
      <c r="K55" s="63" t="s">
        <v>111</v>
      </c>
      <c r="L55" s="63" t="s">
        <v>112</v>
      </c>
      <c r="M55" s="63" t="s">
        <v>113</v>
      </c>
      <c r="N55" s="63" t="s">
        <v>114</v>
      </c>
      <c r="O55" s="63" t="s">
        <v>115</v>
      </c>
      <c r="P55" s="63" t="s">
        <v>116</v>
      </c>
      <c r="Q55" s="63" t="s">
        <v>117</v>
      </c>
      <c r="R55" s="63" t="s">
        <v>118</v>
      </c>
      <c r="S55" s="63" t="s">
        <v>107</v>
      </c>
      <c r="T55" s="63" t="s">
        <v>108</v>
      </c>
      <c r="U55" s="65" t="s">
        <v>109</v>
      </c>
      <c r="V55" s="408"/>
      <c r="W55" s="66" t="s">
        <v>119</v>
      </c>
      <c r="X55" s="66" t="s">
        <v>120</v>
      </c>
      <c r="Y55" s="66" t="s">
        <v>121</v>
      </c>
      <c r="Z55" s="66" t="s">
        <v>122</v>
      </c>
      <c r="AA55" s="66" t="s">
        <v>123</v>
      </c>
      <c r="AB55" s="66" t="s">
        <v>124</v>
      </c>
      <c r="AC55" s="66" t="s">
        <v>125</v>
      </c>
      <c r="AD55" s="66" t="s">
        <v>126</v>
      </c>
      <c r="AE55" s="66" t="s">
        <v>127</v>
      </c>
      <c r="AF55" s="66" t="s">
        <v>128</v>
      </c>
      <c r="AG55" s="66" t="s">
        <v>129</v>
      </c>
      <c r="AH55" s="66" t="s">
        <v>130</v>
      </c>
      <c r="AI55" s="408"/>
      <c r="AJ55" s="408"/>
      <c r="AL55" s="30"/>
    </row>
    <row r="56" spans="1:38" ht="16" x14ac:dyDescent="0.2">
      <c r="A56" s="30" t="s">
        <v>131</v>
      </c>
      <c r="B56" s="30" t="s">
        <v>132</v>
      </c>
      <c r="C56" s="30" t="s">
        <v>133</v>
      </c>
      <c r="D56" s="30" t="s">
        <v>134</v>
      </c>
      <c r="E56" s="30" t="s">
        <v>135</v>
      </c>
      <c r="F56" s="37">
        <v>44</v>
      </c>
      <c r="G56" s="37">
        <v>44</v>
      </c>
      <c r="H56" s="37">
        <v>134</v>
      </c>
      <c r="I56" s="409"/>
      <c r="J56" s="67">
        <v>147.25</v>
      </c>
      <c r="K56" s="67">
        <v>147.25</v>
      </c>
      <c r="L56" s="67">
        <v>147.25</v>
      </c>
      <c r="M56" s="67">
        <v>147.25</v>
      </c>
      <c r="N56" s="67">
        <v>147.25</v>
      </c>
      <c r="O56" s="67">
        <v>147.25</v>
      </c>
      <c r="P56" s="67">
        <v>147.25</v>
      </c>
      <c r="Q56" s="67">
        <v>147.25</v>
      </c>
      <c r="R56" s="67">
        <v>147.25</v>
      </c>
      <c r="S56" s="67">
        <v>147.25</v>
      </c>
      <c r="T56" s="67">
        <v>147.25</v>
      </c>
      <c r="U56" s="67">
        <v>147.25</v>
      </c>
      <c r="V56" s="409"/>
      <c r="W56" s="37">
        <v>147.25</v>
      </c>
      <c r="X56" s="37">
        <v>147.25</v>
      </c>
      <c r="Y56" s="37">
        <v>147.25</v>
      </c>
      <c r="Z56" s="37">
        <v>147.25</v>
      </c>
      <c r="AA56" s="37">
        <v>147.25</v>
      </c>
      <c r="AB56" s="37">
        <v>147.25</v>
      </c>
      <c r="AC56" s="37">
        <v>147.25</v>
      </c>
      <c r="AD56" s="37">
        <v>147.25</v>
      </c>
      <c r="AE56" s="37">
        <v>147.25</v>
      </c>
      <c r="AF56" s="37">
        <v>147.25</v>
      </c>
      <c r="AG56" s="37">
        <v>147.25</v>
      </c>
      <c r="AH56" s="37">
        <v>147.25</v>
      </c>
      <c r="AI56" s="409"/>
      <c r="AJ56" s="409"/>
    </row>
    <row r="57" spans="1:38" ht="16" x14ac:dyDescent="0.2">
      <c r="A57" s="12" t="s">
        <v>17</v>
      </c>
      <c r="B57" s="12"/>
      <c r="C57" s="12"/>
      <c r="D57" s="12"/>
      <c r="E57" s="12" t="s">
        <v>0</v>
      </c>
      <c r="F57" s="68"/>
      <c r="G57" s="69"/>
      <c r="H57" s="70"/>
      <c r="I57" s="40">
        <f>SUM(F57:H57)</f>
        <v>0</v>
      </c>
      <c r="J57" s="34"/>
      <c r="K57" s="6"/>
      <c r="L57" s="6"/>
      <c r="M57" s="6"/>
      <c r="N57" s="6"/>
      <c r="O57" s="6"/>
      <c r="P57" s="6"/>
      <c r="Q57" s="6"/>
      <c r="R57" s="6"/>
      <c r="S57" s="6"/>
      <c r="T57" s="6"/>
      <c r="U57" s="71"/>
      <c r="V57" s="40">
        <f t="shared" ref="V57:V62" si="10">SUM(J57:U57)</f>
        <v>0</v>
      </c>
      <c r="W57" s="391"/>
      <c r="X57" s="284"/>
      <c r="Y57" s="72"/>
      <c r="Z57" s="284"/>
      <c r="AA57" s="72"/>
      <c r="AB57" s="72"/>
      <c r="AC57" s="72"/>
      <c r="AD57" s="72"/>
      <c r="AE57" s="72"/>
      <c r="AF57" s="72"/>
      <c r="AG57" s="72"/>
      <c r="AH57" s="72"/>
      <c r="AI57" s="40">
        <f>SUM(V57:AH57)</f>
        <v>0</v>
      </c>
      <c r="AJ57" s="40">
        <f>SUM(H57+U57+AI57)</f>
        <v>0</v>
      </c>
      <c r="AK57" s="12" t="s">
        <v>0</v>
      </c>
    </row>
    <row r="58" spans="1:38" ht="16" x14ac:dyDescent="0.2">
      <c r="A58" s="12" t="s">
        <v>18</v>
      </c>
      <c r="B58" s="12"/>
      <c r="C58" s="12"/>
      <c r="D58" s="12"/>
      <c r="E58" s="12" t="s">
        <v>1</v>
      </c>
      <c r="F58" s="24"/>
      <c r="G58" s="25"/>
      <c r="H58" s="73"/>
      <c r="I58" s="40">
        <f t="shared" ref="I58:I75" si="11">SUM(F58:H58)</f>
        <v>0</v>
      </c>
      <c r="J58" s="34"/>
      <c r="K58" s="6"/>
      <c r="L58" s="6"/>
      <c r="M58" s="6"/>
      <c r="N58" s="6"/>
      <c r="O58" s="6"/>
      <c r="P58" s="6"/>
      <c r="Q58" s="6"/>
      <c r="R58" s="6"/>
      <c r="S58" s="6"/>
      <c r="T58" s="6"/>
      <c r="U58" s="71"/>
      <c r="V58" s="40">
        <f t="shared" si="10"/>
        <v>0</v>
      </c>
      <c r="W58" s="391"/>
      <c r="X58" s="284"/>
      <c r="Y58" s="72"/>
      <c r="Z58" s="72"/>
      <c r="AA58" s="72"/>
      <c r="AB58" s="72"/>
      <c r="AC58" s="72"/>
      <c r="AD58" s="72"/>
      <c r="AE58" s="72"/>
      <c r="AF58" s="72"/>
      <c r="AG58" s="72"/>
      <c r="AH58" s="72"/>
      <c r="AI58" s="40">
        <f>SUM(V58:AH58)</f>
        <v>0</v>
      </c>
      <c r="AJ58" s="40">
        <f>SUM(H58+U58+AI58)</f>
        <v>0</v>
      </c>
      <c r="AK58" s="12" t="s">
        <v>1</v>
      </c>
    </row>
    <row r="59" spans="1:38" ht="16" x14ac:dyDescent="0.2">
      <c r="A59" s="12" t="s">
        <v>19</v>
      </c>
      <c r="B59" s="12"/>
      <c r="C59" s="12"/>
      <c r="D59" s="12"/>
      <c r="E59" s="12" t="s">
        <v>2</v>
      </c>
      <c r="F59" s="24"/>
      <c r="G59" s="25"/>
      <c r="H59" s="73"/>
      <c r="I59" s="40">
        <f t="shared" si="11"/>
        <v>0</v>
      </c>
      <c r="J59" s="34"/>
      <c r="K59" s="6"/>
      <c r="L59" s="6"/>
      <c r="M59" s="6"/>
      <c r="N59" s="6"/>
      <c r="O59" s="6"/>
      <c r="P59" s="6"/>
      <c r="Q59" s="6"/>
      <c r="R59" s="6"/>
      <c r="S59" s="6"/>
      <c r="T59" s="6"/>
      <c r="U59" s="71"/>
      <c r="V59" s="40">
        <f t="shared" si="10"/>
        <v>0</v>
      </c>
      <c r="W59" s="391"/>
      <c r="X59" s="284"/>
      <c r="Y59" s="72"/>
      <c r="Z59" s="72"/>
      <c r="AA59" s="72"/>
      <c r="AB59" s="72"/>
      <c r="AC59" s="72"/>
      <c r="AD59" s="72"/>
      <c r="AE59" s="72"/>
      <c r="AF59" s="72"/>
      <c r="AG59" s="72"/>
      <c r="AH59" s="72"/>
      <c r="AI59" s="40">
        <f>SUM(V59:AH59)</f>
        <v>0</v>
      </c>
      <c r="AJ59" s="40">
        <f>SUM(H59+U59+AI59)</f>
        <v>0</v>
      </c>
      <c r="AK59" s="12" t="s">
        <v>2</v>
      </c>
    </row>
    <row r="60" spans="1:38" ht="16" x14ac:dyDescent="0.2">
      <c r="A60" s="12" t="s">
        <v>20</v>
      </c>
      <c r="B60" s="12"/>
      <c r="C60" s="12"/>
      <c r="D60" s="12"/>
      <c r="E60" s="12" t="s">
        <v>3</v>
      </c>
      <c r="F60" s="24"/>
      <c r="G60" s="25"/>
      <c r="H60" s="73"/>
      <c r="I60" s="40">
        <f t="shared" si="11"/>
        <v>0</v>
      </c>
      <c r="J60" s="74"/>
      <c r="K60" s="6"/>
      <c r="L60" s="6"/>
      <c r="M60" s="6"/>
      <c r="N60" s="6"/>
      <c r="T60" s="6"/>
      <c r="U60" s="71"/>
      <c r="V60" s="40">
        <f t="shared" si="10"/>
        <v>0</v>
      </c>
      <c r="AI60" s="40">
        <f>SUM(V60:AH60)</f>
        <v>0</v>
      </c>
      <c r="AJ60" s="40">
        <f>SUM(H60+U60+AI60)</f>
        <v>0</v>
      </c>
      <c r="AK60" s="12" t="s">
        <v>3</v>
      </c>
    </row>
    <row r="61" spans="1:38" ht="16" x14ac:dyDescent="0.2">
      <c r="A61" s="12" t="s">
        <v>21</v>
      </c>
      <c r="B61" s="39"/>
      <c r="C61" s="12"/>
      <c r="D61" s="12"/>
      <c r="E61" s="12" t="s">
        <v>4</v>
      </c>
      <c r="F61" s="24"/>
      <c r="G61" s="25"/>
      <c r="H61" s="44"/>
      <c r="I61" s="40">
        <f t="shared" si="11"/>
        <v>0</v>
      </c>
      <c r="J61" s="74"/>
      <c r="U61" s="7"/>
      <c r="V61" s="40">
        <f t="shared" si="10"/>
        <v>0</v>
      </c>
      <c r="Z61" s="72"/>
      <c r="AA61" s="72"/>
      <c r="AI61" s="40">
        <f>SUM(V61:AH61)</f>
        <v>0</v>
      </c>
      <c r="AJ61" s="40">
        <f>SUM(H61+U61+AI61)</f>
        <v>0</v>
      </c>
      <c r="AK61" s="12" t="s">
        <v>4</v>
      </c>
    </row>
    <row r="62" spans="1:38" ht="16" x14ac:dyDescent="0.2">
      <c r="A62" s="9" t="s">
        <v>22</v>
      </c>
      <c r="B62" s="9">
        <v>904.75</v>
      </c>
      <c r="C62" s="9">
        <v>15.65</v>
      </c>
      <c r="D62" s="9">
        <f>(B62*C62)</f>
        <v>14159.3375</v>
      </c>
      <c r="E62" s="9" t="s">
        <v>5</v>
      </c>
      <c r="F62" s="24"/>
      <c r="G62" s="25"/>
      <c r="H62" s="73"/>
      <c r="I62" s="40">
        <f t="shared" si="11"/>
        <v>0</v>
      </c>
      <c r="J62" s="34">
        <v>117.25</v>
      </c>
      <c r="K62" s="6">
        <v>118.5</v>
      </c>
      <c r="L62" s="6">
        <v>147.25</v>
      </c>
      <c r="M62" s="6">
        <v>147.25</v>
      </c>
      <c r="N62" s="6">
        <v>47.25</v>
      </c>
      <c r="O62" s="6">
        <v>100</v>
      </c>
      <c r="P62" s="6">
        <v>22.5</v>
      </c>
      <c r="Q62" s="6"/>
      <c r="R62" s="6"/>
      <c r="S62" s="6"/>
      <c r="U62" s="7"/>
      <c r="V62" s="40">
        <f t="shared" si="10"/>
        <v>700</v>
      </c>
      <c r="W62" s="72">
        <v>51</v>
      </c>
      <c r="X62" s="72">
        <v>51</v>
      </c>
      <c r="Y62" s="72">
        <v>63.65</v>
      </c>
      <c r="Z62" s="72">
        <v>51</v>
      </c>
      <c r="AI62" s="40">
        <f>SUM(W62:AH62)</f>
        <v>216.65</v>
      </c>
      <c r="AJ62" s="40">
        <f>SUM(I62+V62+AI62)</f>
        <v>916.65</v>
      </c>
      <c r="AK62" s="9" t="s">
        <v>5</v>
      </c>
    </row>
    <row r="63" spans="1:38" ht="16" x14ac:dyDescent="0.2">
      <c r="A63" s="9" t="s">
        <v>23</v>
      </c>
      <c r="B63" s="9"/>
      <c r="C63" s="9"/>
      <c r="D63" s="9"/>
      <c r="E63" s="9" t="s">
        <v>6</v>
      </c>
      <c r="F63" s="24"/>
      <c r="G63" s="75"/>
      <c r="H63" s="44"/>
      <c r="I63" s="40">
        <f t="shared" si="11"/>
        <v>0</v>
      </c>
      <c r="J63" s="74"/>
      <c r="L63" s="6"/>
      <c r="M63" s="6"/>
      <c r="N63" s="6"/>
      <c r="O63" s="6"/>
      <c r="P63" s="6"/>
      <c r="Q63" s="6"/>
      <c r="R63" s="6"/>
      <c r="S63" s="6"/>
      <c r="T63" s="6"/>
      <c r="U63" s="71"/>
      <c r="V63" s="40">
        <f t="shared" ref="V63:V75" si="12">SUM(J63:U63)</f>
        <v>0</v>
      </c>
      <c r="AI63" s="40">
        <f t="shared" ref="AI63:AI75" si="13">SUM(W63:AH63)</f>
        <v>0</v>
      </c>
      <c r="AJ63" s="40">
        <f t="shared" ref="AJ63:AJ75" si="14">SUM(I63+V63+AI63)</f>
        <v>0</v>
      </c>
      <c r="AK63" s="9" t="s">
        <v>6</v>
      </c>
    </row>
    <row r="64" spans="1:38" ht="16" x14ac:dyDescent="0.2">
      <c r="A64" s="10" t="s">
        <v>24</v>
      </c>
      <c r="B64" s="10"/>
      <c r="C64" s="10"/>
      <c r="D64" s="10"/>
      <c r="E64" s="10" t="s">
        <v>7</v>
      </c>
      <c r="F64" s="76"/>
      <c r="G64" s="25"/>
      <c r="H64" s="44"/>
      <c r="I64" s="40">
        <f t="shared" si="11"/>
        <v>0</v>
      </c>
      <c r="J64" s="74"/>
      <c r="O64" s="6"/>
      <c r="P64" s="6"/>
      <c r="Q64" s="6"/>
      <c r="R64" s="6"/>
      <c r="S64" s="6"/>
      <c r="U64" s="7"/>
      <c r="V64" s="40">
        <f t="shared" si="12"/>
        <v>0</v>
      </c>
      <c r="AI64" s="40">
        <f t="shared" si="13"/>
        <v>0</v>
      </c>
      <c r="AJ64" s="40">
        <f t="shared" si="14"/>
        <v>0</v>
      </c>
      <c r="AK64" s="10" t="s">
        <v>7</v>
      </c>
    </row>
    <row r="65" spans="1:37" ht="16" x14ac:dyDescent="0.2">
      <c r="A65" s="10" t="s">
        <v>139</v>
      </c>
      <c r="B65" s="10">
        <v>1000</v>
      </c>
      <c r="C65" s="10">
        <v>15.65</v>
      </c>
      <c r="D65" s="10">
        <f>(B65*C65)</f>
        <v>15650</v>
      </c>
      <c r="E65" s="10" t="s">
        <v>8</v>
      </c>
      <c r="F65" s="76">
        <v>66</v>
      </c>
      <c r="G65" s="75">
        <v>66</v>
      </c>
      <c r="H65" s="44"/>
      <c r="I65" s="40">
        <f>SUM(F65:H65)</f>
        <v>132</v>
      </c>
      <c r="J65" s="74"/>
      <c r="O65" s="6"/>
      <c r="P65" s="6">
        <v>24.75</v>
      </c>
      <c r="Q65" s="6">
        <v>47.25</v>
      </c>
      <c r="R65" s="6">
        <v>47.25</v>
      </c>
      <c r="S65" s="6">
        <v>117.25</v>
      </c>
      <c r="T65" s="6">
        <v>100</v>
      </c>
      <c r="U65" s="71">
        <v>147.25</v>
      </c>
      <c r="V65" s="40">
        <f t="shared" si="12"/>
        <v>483.75</v>
      </c>
      <c r="W65" s="72">
        <v>75</v>
      </c>
      <c r="X65" s="72">
        <v>75</v>
      </c>
      <c r="Y65" s="72">
        <v>75</v>
      </c>
      <c r="Z65" s="72">
        <v>50</v>
      </c>
      <c r="AA65" s="72">
        <v>50</v>
      </c>
      <c r="AB65" s="72">
        <v>50</v>
      </c>
      <c r="AC65" s="72">
        <v>50</v>
      </c>
      <c r="AD65" s="72">
        <v>50</v>
      </c>
      <c r="AE65" s="72">
        <v>50</v>
      </c>
      <c r="AI65" s="40">
        <f t="shared" si="13"/>
        <v>525</v>
      </c>
      <c r="AJ65" s="40">
        <f t="shared" si="14"/>
        <v>1140.75</v>
      </c>
      <c r="AK65" s="10" t="s">
        <v>8</v>
      </c>
    </row>
    <row r="66" spans="1:37" ht="16" x14ac:dyDescent="0.2">
      <c r="A66" s="10" t="s">
        <v>25</v>
      </c>
      <c r="B66" s="10"/>
      <c r="C66" s="10"/>
      <c r="D66" s="10"/>
      <c r="E66" s="10" t="s">
        <v>9</v>
      </c>
      <c r="F66" s="24"/>
      <c r="G66" s="25"/>
      <c r="H66" s="44"/>
      <c r="I66" s="40">
        <f t="shared" si="11"/>
        <v>0</v>
      </c>
      <c r="J66" s="74"/>
      <c r="Q66" s="6"/>
      <c r="R66" s="6"/>
      <c r="S66" s="6"/>
      <c r="T66" s="6"/>
      <c r="U66" s="71"/>
      <c r="V66" s="40">
        <f t="shared" si="12"/>
        <v>0</v>
      </c>
      <c r="AI66" s="40">
        <f t="shared" si="13"/>
        <v>0</v>
      </c>
      <c r="AJ66" s="40">
        <f t="shared" si="14"/>
        <v>0</v>
      </c>
      <c r="AK66" s="10" t="s">
        <v>9</v>
      </c>
    </row>
    <row r="67" spans="1:37" ht="16" x14ac:dyDescent="0.2">
      <c r="A67" s="10" t="s">
        <v>82</v>
      </c>
      <c r="B67" s="47"/>
      <c r="C67" s="10"/>
      <c r="D67" s="10"/>
      <c r="E67" s="10" t="s">
        <v>81</v>
      </c>
      <c r="F67" s="24"/>
      <c r="G67" s="25"/>
      <c r="H67" s="44"/>
      <c r="I67" s="40">
        <f t="shared" si="11"/>
        <v>0</v>
      </c>
      <c r="J67" s="74"/>
      <c r="N67" s="6"/>
      <c r="O67" s="6"/>
      <c r="P67" s="6"/>
      <c r="Q67" s="6"/>
      <c r="R67" s="6"/>
      <c r="U67" s="7"/>
      <c r="V67" s="40">
        <f t="shared" si="12"/>
        <v>0</v>
      </c>
      <c r="X67" s="72"/>
      <c r="Y67" s="72"/>
      <c r="Z67" s="72">
        <v>25</v>
      </c>
      <c r="AA67" s="72">
        <v>25</v>
      </c>
      <c r="AB67" s="72">
        <v>25</v>
      </c>
      <c r="AC67" s="72">
        <v>25</v>
      </c>
      <c r="AD67" s="72">
        <v>22</v>
      </c>
      <c r="AE67" s="72">
        <v>20</v>
      </c>
      <c r="AF67" s="72"/>
      <c r="AG67" s="72"/>
      <c r="AH67" s="72"/>
      <c r="AI67" s="40">
        <f t="shared" si="13"/>
        <v>142</v>
      </c>
      <c r="AJ67" s="40">
        <f t="shared" si="14"/>
        <v>142</v>
      </c>
      <c r="AK67" s="10" t="s">
        <v>81</v>
      </c>
    </row>
    <row r="68" spans="1:37" ht="16" x14ac:dyDescent="0.2">
      <c r="A68" s="11" t="s">
        <v>84</v>
      </c>
      <c r="B68" s="49"/>
      <c r="C68" s="11"/>
      <c r="D68" s="11"/>
      <c r="E68" s="11" t="s">
        <v>83</v>
      </c>
      <c r="F68" s="24"/>
      <c r="G68" s="25"/>
      <c r="H68" s="44"/>
      <c r="I68" s="40">
        <f t="shared" si="11"/>
        <v>0</v>
      </c>
      <c r="J68" s="74"/>
      <c r="M68" s="6"/>
      <c r="N68" s="6"/>
      <c r="O68" s="6"/>
      <c r="P68" s="6"/>
      <c r="Q68" s="6"/>
      <c r="R68" s="6"/>
      <c r="S68" s="6"/>
      <c r="T68" s="6"/>
      <c r="U68" s="71"/>
      <c r="V68" s="40">
        <f t="shared" si="12"/>
        <v>0</v>
      </c>
      <c r="W68" s="72"/>
      <c r="X68" s="72"/>
      <c r="Y68" s="72"/>
      <c r="Z68" s="72"/>
      <c r="AA68" s="72"/>
      <c r="AB68" s="72"/>
      <c r="AC68" s="72"/>
      <c r="AD68" s="72"/>
      <c r="AE68" s="72"/>
      <c r="AI68" s="40">
        <f t="shared" si="13"/>
        <v>0</v>
      </c>
      <c r="AJ68" s="40">
        <f t="shared" si="14"/>
        <v>0</v>
      </c>
      <c r="AK68" s="11" t="s">
        <v>83</v>
      </c>
    </row>
    <row r="69" spans="1:37" ht="16" x14ac:dyDescent="0.2">
      <c r="A69" s="11" t="s">
        <v>26</v>
      </c>
      <c r="B69" s="11">
        <v>673.25</v>
      </c>
      <c r="C69" s="11">
        <v>15.65</v>
      </c>
      <c r="D69" s="11">
        <f>(B69*C69)</f>
        <v>10536.362500000001</v>
      </c>
      <c r="E69" s="11" t="s">
        <v>10</v>
      </c>
      <c r="F69" s="24"/>
      <c r="G69" s="25"/>
      <c r="H69" s="73">
        <v>90</v>
      </c>
      <c r="I69" s="40">
        <f t="shared" si="11"/>
        <v>90</v>
      </c>
      <c r="J69" s="34">
        <v>30</v>
      </c>
      <c r="K69" s="6">
        <v>28.75</v>
      </c>
      <c r="N69" s="6">
        <v>100</v>
      </c>
      <c r="O69" s="6">
        <v>47.25</v>
      </c>
      <c r="P69" s="6">
        <v>100</v>
      </c>
      <c r="Q69" s="6">
        <v>100</v>
      </c>
      <c r="R69" s="6">
        <v>100</v>
      </c>
      <c r="S69" s="6">
        <v>30</v>
      </c>
      <c r="T69" s="6">
        <v>47.25</v>
      </c>
      <c r="U69" s="71"/>
      <c r="V69" s="40">
        <f t="shared" si="12"/>
        <v>583.25</v>
      </c>
      <c r="AI69" s="40">
        <f t="shared" si="13"/>
        <v>0</v>
      </c>
      <c r="AJ69" s="40">
        <f t="shared" si="14"/>
        <v>673.25</v>
      </c>
      <c r="AK69" s="11" t="s">
        <v>10</v>
      </c>
    </row>
    <row r="70" spans="1:37" ht="16" x14ac:dyDescent="0.2">
      <c r="A70" s="13" t="s">
        <v>27</v>
      </c>
      <c r="B70" s="13"/>
      <c r="C70" s="13"/>
      <c r="D70" s="13"/>
      <c r="E70" s="13" t="s">
        <v>11</v>
      </c>
      <c r="F70" s="24"/>
      <c r="G70" s="25"/>
      <c r="H70" s="44"/>
      <c r="I70" s="40">
        <f t="shared" si="11"/>
        <v>0</v>
      </c>
      <c r="J70" s="74"/>
      <c r="U70" s="7"/>
      <c r="V70" s="40">
        <f t="shared" si="12"/>
        <v>0</v>
      </c>
      <c r="W70" s="72"/>
      <c r="X70" s="72"/>
      <c r="Y70" s="72"/>
      <c r="AI70" s="40">
        <f t="shared" si="13"/>
        <v>0</v>
      </c>
      <c r="AJ70" s="40">
        <f t="shared" si="14"/>
        <v>0</v>
      </c>
      <c r="AK70" s="13" t="s">
        <v>11</v>
      </c>
    </row>
    <row r="71" spans="1:37" ht="16" x14ac:dyDescent="0.2">
      <c r="A71" s="13" t="s">
        <v>28</v>
      </c>
      <c r="B71" s="13"/>
      <c r="C71" s="13"/>
      <c r="D71" s="13"/>
      <c r="E71" s="13" t="s">
        <v>12</v>
      </c>
      <c r="F71" s="24"/>
      <c r="G71" s="33"/>
      <c r="H71" s="44"/>
      <c r="I71" s="40">
        <f t="shared" si="11"/>
        <v>0</v>
      </c>
      <c r="J71" s="74"/>
      <c r="U71" s="7"/>
      <c r="V71" s="40">
        <f t="shared" si="12"/>
        <v>0</v>
      </c>
      <c r="W71" s="72"/>
      <c r="X71" s="72"/>
      <c r="Y71" s="72"/>
      <c r="AI71" s="40">
        <f t="shared" si="13"/>
        <v>0</v>
      </c>
      <c r="AJ71" s="40">
        <f t="shared" si="14"/>
        <v>0</v>
      </c>
      <c r="AK71" s="13" t="s">
        <v>12</v>
      </c>
    </row>
    <row r="72" spans="1:37" ht="16" x14ac:dyDescent="0.2">
      <c r="A72" s="13" t="s">
        <v>29</v>
      </c>
      <c r="B72" s="13"/>
      <c r="C72" s="13"/>
      <c r="D72" s="13"/>
      <c r="E72" s="13" t="s">
        <v>13</v>
      </c>
      <c r="F72" s="24"/>
      <c r="G72" s="33"/>
      <c r="H72" s="44"/>
      <c r="I72" s="40">
        <f t="shared" si="11"/>
        <v>0</v>
      </c>
      <c r="J72" s="74"/>
      <c r="U72" s="7"/>
      <c r="V72" s="40">
        <f t="shared" si="12"/>
        <v>0</v>
      </c>
      <c r="X72" s="72"/>
      <c r="Y72" s="72"/>
      <c r="Z72" s="72"/>
      <c r="AI72" s="40">
        <f t="shared" si="13"/>
        <v>0</v>
      </c>
      <c r="AJ72" s="40">
        <f t="shared" si="14"/>
        <v>0</v>
      </c>
      <c r="AK72" s="13" t="s">
        <v>13</v>
      </c>
    </row>
    <row r="73" spans="1:37" ht="16" x14ac:dyDescent="0.2">
      <c r="A73" s="13" t="s">
        <v>30</v>
      </c>
      <c r="B73" s="13"/>
      <c r="C73" s="13"/>
      <c r="D73" s="13"/>
      <c r="E73" s="13" t="s">
        <v>14</v>
      </c>
      <c r="F73" s="24"/>
      <c r="G73" s="33"/>
      <c r="H73" s="44"/>
      <c r="I73" s="40">
        <f t="shared" si="11"/>
        <v>0</v>
      </c>
      <c r="J73" s="74"/>
      <c r="U73" s="7"/>
      <c r="V73" s="40">
        <f t="shared" si="12"/>
        <v>0</v>
      </c>
      <c r="X73" s="72"/>
      <c r="Y73" s="72"/>
      <c r="Z73" s="72"/>
      <c r="AI73" s="40">
        <f t="shared" si="13"/>
        <v>0</v>
      </c>
      <c r="AJ73" s="40">
        <f t="shared" si="14"/>
        <v>0</v>
      </c>
      <c r="AK73" s="13" t="s">
        <v>14</v>
      </c>
    </row>
    <row r="74" spans="1:37" ht="16" x14ac:dyDescent="0.2">
      <c r="A74" s="13" t="s">
        <v>31</v>
      </c>
      <c r="B74" s="13"/>
      <c r="C74" s="13"/>
      <c r="D74" s="13"/>
      <c r="E74" s="13" t="s">
        <v>15</v>
      </c>
      <c r="F74" s="24"/>
      <c r="G74" s="33"/>
      <c r="H74" s="44"/>
      <c r="I74" s="40">
        <f t="shared" si="11"/>
        <v>0</v>
      </c>
      <c r="J74" s="74"/>
      <c r="U74" s="7"/>
      <c r="V74" s="40">
        <f t="shared" si="12"/>
        <v>0</v>
      </c>
      <c r="AA74" s="72"/>
      <c r="AB74" s="72"/>
      <c r="AC74" s="72"/>
      <c r="AD74" s="72"/>
      <c r="AI74" s="40">
        <f t="shared" si="13"/>
        <v>0</v>
      </c>
      <c r="AJ74" s="40">
        <f t="shared" si="14"/>
        <v>0</v>
      </c>
      <c r="AK74" s="13" t="s">
        <v>15</v>
      </c>
    </row>
    <row r="75" spans="1:37" ht="16" x14ac:dyDescent="0.2">
      <c r="A75" s="13" t="s">
        <v>32</v>
      </c>
      <c r="B75" s="13"/>
      <c r="C75" s="13"/>
      <c r="D75" s="13"/>
      <c r="E75" s="13" t="s">
        <v>16</v>
      </c>
      <c r="F75" s="24"/>
      <c r="G75" s="33"/>
      <c r="H75" s="44"/>
      <c r="I75" s="40">
        <f t="shared" si="11"/>
        <v>0</v>
      </c>
      <c r="J75" s="74"/>
      <c r="U75" s="7"/>
      <c r="V75" s="40">
        <f t="shared" si="12"/>
        <v>0</v>
      </c>
      <c r="AE75" s="72"/>
      <c r="AF75" s="72"/>
      <c r="AG75" s="72"/>
      <c r="AH75" s="72"/>
      <c r="AI75" s="40">
        <f t="shared" si="13"/>
        <v>0</v>
      </c>
      <c r="AJ75" s="40">
        <f t="shared" si="14"/>
        <v>0</v>
      </c>
      <c r="AK75" s="13" t="s">
        <v>16</v>
      </c>
    </row>
    <row r="76" spans="1:37" ht="16" x14ac:dyDescent="0.2">
      <c r="A76" s="4" t="s">
        <v>136</v>
      </c>
      <c r="B76" s="77">
        <f>SUM(B57:B75)</f>
        <v>2578</v>
      </c>
      <c r="D76" s="78">
        <f>SUM(D57:D75)</f>
        <v>40345.700000000004</v>
      </c>
      <c r="E76" s="3" t="s">
        <v>140</v>
      </c>
      <c r="F76" s="60">
        <f>SUM(F57:F75)</f>
        <v>66</v>
      </c>
      <c r="G76" s="61">
        <f>SUM(G57:G75)</f>
        <v>66</v>
      </c>
      <c r="H76" s="261">
        <f>SUM(H57:H75)</f>
        <v>90</v>
      </c>
      <c r="I76" s="264">
        <f>SUM(I57:I75)</f>
        <v>222</v>
      </c>
      <c r="J76" s="79">
        <f>SUM(J57:J75)</f>
        <v>147.25</v>
      </c>
      <c r="K76" s="80">
        <f t="shared" ref="K76:U76" si="15">SUM(K57:K75)</f>
        <v>147.25</v>
      </c>
      <c r="L76" s="80">
        <f t="shared" si="15"/>
        <v>147.25</v>
      </c>
      <c r="M76" s="80">
        <f t="shared" si="15"/>
        <v>147.25</v>
      </c>
      <c r="N76" s="80">
        <f t="shared" si="15"/>
        <v>147.25</v>
      </c>
      <c r="O76" s="80">
        <f t="shared" si="15"/>
        <v>147.25</v>
      </c>
      <c r="P76" s="80">
        <f t="shared" si="15"/>
        <v>147.25</v>
      </c>
      <c r="Q76" s="80">
        <f t="shared" si="15"/>
        <v>147.25</v>
      </c>
      <c r="R76" s="80">
        <f t="shared" si="15"/>
        <v>147.25</v>
      </c>
      <c r="S76" s="80">
        <f t="shared" si="15"/>
        <v>147.25</v>
      </c>
      <c r="T76" s="80">
        <f t="shared" si="15"/>
        <v>147.25</v>
      </c>
      <c r="U76" s="81">
        <f t="shared" si="15"/>
        <v>147.25</v>
      </c>
      <c r="V76" s="264">
        <f>SUM(J76:U76)</f>
        <v>1767</v>
      </c>
      <c r="W76" s="80">
        <f>SUM(W57:W75)</f>
        <v>126</v>
      </c>
      <c r="X76" s="80">
        <f t="shared" ref="X76:AH76" si="16">SUM(X57:X75)</f>
        <v>126</v>
      </c>
      <c r="Y76" s="80">
        <f t="shared" si="16"/>
        <v>138.65</v>
      </c>
      <c r="Z76" s="80">
        <f t="shared" si="16"/>
        <v>126</v>
      </c>
      <c r="AA76" s="80">
        <f t="shared" si="16"/>
        <v>75</v>
      </c>
      <c r="AB76" s="80">
        <f t="shared" si="16"/>
        <v>75</v>
      </c>
      <c r="AC76" s="80">
        <f t="shared" si="16"/>
        <v>75</v>
      </c>
      <c r="AD76" s="80">
        <f t="shared" si="16"/>
        <v>72</v>
      </c>
      <c r="AE76" s="80">
        <f t="shared" si="16"/>
        <v>70</v>
      </c>
      <c r="AF76" s="80">
        <f t="shared" si="16"/>
        <v>0</v>
      </c>
      <c r="AG76" s="80">
        <f t="shared" si="16"/>
        <v>0</v>
      </c>
      <c r="AH76" s="81">
        <f t="shared" si="16"/>
        <v>0</v>
      </c>
      <c r="AI76" s="264">
        <f>SUM(AI57:AI75)</f>
        <v>883.65</v>
      </c>
      <c r="AJ76" s="263">
        <f>AI76+V76+I76</f>
        <v>2872.65</v>
      </c>
    </row>
    <row r="77" spans="1:37" ht="16" x14ac:dyDescent="0.2">
      <c r="F77" s="25"/>
      <c r="G77" s="25"/>
      <c r="H77" s="25"/>
    </row>
    <row r="79" spans="1:37" ht="15" customHeight="1" x14ac:dyDescent="0.2">
      <c r="A79" s="82"/>
      <c r="B79" s="82"/>
      <c r="C79" s="82"/>
      <c r="D79" s="82"/>
      <c r="E79" s="82"/>
      <c r="F79" s="82"/>
      <c r="G79" s="82"/>
      <c r="H79" s="82"/>
      <c r="J79" s="413" t="s">
        <v>141</v>
      </c>
      <c r="K79" s="413"/>
      <c r="L79" s="413"/>
      <c r="M79" s="413"/>
      <c r="N79" s="413"/>
      <c r="O79" s="413"/>
      <c r="P79" s="413"/>
      <c r="Q79" s="413"/>
      <c r="R79" s="413"/>
      <c r="S79" s="413"/>
      <c r="T79" s="413"/>
      <c r="U79" s="413"/>
      <c r="W79" s="413" t="s">
        <v>142</v>
      </c>
      <c r="X79" s="413"/>
      <c r="Y79" s="413"/>
      <c r="Z79" s="413"/>
      <c r="AA79" s="413"/>
      <c r="AB79" s="413"/>
      <c r="AC79" s="413"/>
      <c r="AD79" s="413"/>
      <c r="AE79" s="413"/>
      <c r="AF79" s="413"/>
      <c r="AG79" s="413"/>
      <c r="AH79" s="413"/>
      <c r="AJ79" s="82"/>
      <c r="AK79" s="82"/>
    </row>
    <row r="80" spans="1:37" ht="35" customHeight="1" x14ac:dyDescent="0.2">
      <c r="A80" s="83" t="s">
        <v>143</v>
      </c>
      <c r="B80" s="82"/>
      <c r="C80" s="82"/>
      <c r="D80" s="82"/>
      <c r="E80" s="82"/>
      <c r="F80" s="414" t="s">
        <v>100</v>
      </c>
      <c r="G80" s="415"/>
      <c r="H80" s="416"/>
      <c r="I80" s="35" t="s">
        <v>101</v>
      </c>
      <c r="J80" s="417" t="s">
        <v>102</v>
      </c>
      <c r="K80" s="415"/>
      <c r="L80" s="415"/>
      <c r="M80" s="415"/>
      <c r="N80" s="415"/>
      <c r="O80" s="415"/>
      <c r="P80" s="415"/>
      <c r="Q80" s="415"/>
      <c r="R80" s="415"/>
      <c r="S80" s="415"/>
      <c r="T80" s="415"/>
      <c r="U80" s="418"/>
      <c r="V80" s="36" t="s">
        <v>103</v>
      </c>
      <c r="W80" s="415" t="s">
        <v>104</v>
      </c>
      <c r="X80" s="415"/>
      <c r="Y80" s="415"/>
      <c r="Z80" s="415"/>
      <c r="AA80" s="415"/>
      <c r="AB80" s="415"/>
      <c r="AC80" s="415"/>
      <c r="AD80" s="415"/>
      <c r="AE80" s="415"/>
      <c r="AF80" s="415"/>
      <c r="AG80" s="415"/>
      <c r="AH80" s="415"/>
      <c r="AI80" s="36" t="s">
        <v>105</v>
      </c>
      <c r="AJ80" s="269" t="s">
        <v>106</v>
      </c>
      <c r="AK80" s="82"/>
    </row>
    <row r="81" spans="1:38" ht="16" x14ac:dyDescent="0.2">
      <c r="A81" s="82"/>
      <c r="B81" s="82"/>
      <c r="C81" s="82"/>
      <c r="D81" s="82"/>
      <c r="E81" s="82"/>
      <c r="F81" s="84" t="s">
        <v>107</v>
      </c>
      <c r="G81" s="85" t="s">
        <v>108</v>
      </c>
      <c r="H81" s="85" t="s">
        <v>109</v>
      </c>
      <c r="I81" s="408"/>
      <c r="J81" s="85" t="s">
        <v>110</v>
      </c>
      <c r="K81" s="85" t="s">
        <v>111</v>
      </c>
      <c r="L81" s="85" t="s">
        <v>112</v>
      </c>
      <c r="M81" s="85" t="s">
        <v>113</v>
      </c>
      <c r="N81" s="85" t="s">
        <v>114</v>
      </c>
      <c r="O81" s="85" t="s">
        <v>115</v>
      </c>
      <c r="P81" s="85" t="s">
        <v>116</v>
      </c>
      <c r="Q81" s="85" t="s">
        <v>117</v>
      </c>
      <c r="R81" s="85" t="s">
        <v>118</v>
      </c>
      <c r="S81" s="85" t="s">
        <v>107</v>
      </c>
      <c r="T81" s="85" t="s">
        <v>108</v>
      </c>
      <c r="U81" s="85" t="s">
        <v>109</v>
      </c>
      <c r="V81" s="408"/>
      <c r="W81" s="85" t="s">
        <v>119</v>
      </c>
      <c r="X81" s="85" t="s">
        <v>120</v>
      </c>
      <c r="Y81" s="85" t="s">
        <v>121</v>
      </c>
      <c r="Z81" s="85" t="s">
        <v>122</v>
      </c>
      <c r="AA81" s="85" t="s">
        <v>123</v>
      </c>
      <c r="AB81" s="85" t="s">
        <v>124</v>
      </c>
      <c r="AC81" s="85" t="s">
        <v>125</v>
      </c>
      <c r="AD81" s="85" t="s">
        <v>126</v>
      </c>
      <c r="AE81" s="85" t="s">
        <v>127</v>
      </c>
      <c r="AF81" s="85" t="s">
        <v>128</v>
      </c>
      <c r="AG81" s="85" t="s">
        <v>129</v>
      </c>
      <c r="AH81" s="270" t="s">
        <v>130</v>
      </c>
      <c r="AI81" s="408"/>
      <c r="AJ81" s="419"/>
      <c r="AK81" s="33"/>
    </row>
    <row r="82" spans="1:38" ht="16" x14ac:dyDescent="0.2">
      <c r="A82" s="86" t="s">
        <v>131</v>
      </c>
      <c r="B82" s="86" t="s">
        <v>132</v>
      </c>
      <c r="C82" s="86" t="s">
        <v>133</v>
      </c>
      <c r="D82" s="86" t="s">
        <v>134</v>
      </c>
      <c r="E82" s="86" t="s">
        <v>135</v>
      </c>
      <c r="F82" s="87">
        <v>0</v>
      </c>
      <c r="G82" s="88">
        <v>0</v>
      </c>
      <c r="H82" s="88">
        <v>0</v>
      </c>
      <c r="I82" s="409"/>
      <c r="J82" s="37">
        <v>147.30000000000001</v>
      </c>
      <c r="K82" s="37">
        <v>147.30000000000001</v>
      </c>
      <c r="L82" s="37">
        <v>147.30000000000001</v>
      </c>
      <c r="M82" s="37">
        <v>147.25</v>
      </c>
      <c r="N82" s="37">
        <v>147.30000000000001</v>
      </c>
      <c r="O82" s="37">
        <v>147.25</v>
      </c>
      <c r="P82" s="37">
        <v>147.25</v>
      </c>
      <c r="Q82" s="37">
        <v>147.30000000000001</v>
      </c>
      <c r="R82" s="37">
        <v>147.25</v>
      </c>
      <c r="S82" s="37">
        <v>147.30000000000001</v>
      </c>
      <c r="T82" s="37"/>
      <c r="U82" s="37"/>
      <c r="V82" s="409"/>
      <c r="W82" s="37">
        <v>147.25</v>
      </c>
      <c r="X82" s="37">
        <v>147.25</v>
      </c>
      <c r="Y82" s="37">
        <v>147.25</v>
      </c>
      <c r="Z82" s="37">
        <v>147.25</v>
      </c>
      <c r="AA82" s="37">
        <v>147.25</v>
      </c>
      <c r="AB82" s="37">
        <v>147.25</v>
      </c>
      <c r="AC82" s="37">
        <v>147.25</v>
      </c>
      <c r="AD82" s="37">
        <v>147.25</v>
      </c>
      <c r="AE82" s="37">
        <v>147.25</v>
      </c>
      <c r="AF82" s="37">
        <v>147.25</v>
      </c>
      <c r="AG82" s="37">
        <v>147.25</v>
      </c>
      <c r="AH82" s="37">
        <v>147.25</v>
      </c>
      <c r="AI82" s="409"/>
      <c r="AJ82" s="420"/>
      <c r="AK82" s="33"/>
    </row>
    <row r="83" spans="1:38" ht="16" x14ac:dyDescent="0.2">
      <c r="A83" s="83" t="s">
        <v>17</v>
      </c>
      <c r="B83" s="83">
        <v>712</v>
      </c>
      <c r="C83" s="83">
        <v>14.5</v>
      </c>
      <c r="D83" s="83">
        <v>10324</v>
      </c>
      <c r="E83" s="83" t="s">
        <v>0</v>
      </c>
      <c r="F83" s="89"/>
      <c r="G83" s="90"/>
      <c r="H83" s="90"/>
      <c r="I83" s="40">
        <f>SUM(F83:H83)</f>
        <v>0</v>
      </c>
      <c r="J83" s="31">
        <v>40</v>
      </c>
      <c r="K83" s="31">
        <v>50.49</v>
      </c>
      <c r="L83" s="31">
        <v>35.53</v>
      </c>
      <c r="M83" s="31">
        <v>38.270000000000003</v>
      </c>
      <c r="N83" s="31">
        <v>29.53</v>
      </c>
      <c r="O83" s="31">
        <v>35.53</v>
      </c>
      <c r="P83" s="31">
        <v>35.53</v>
      </c>
      <c r="Q83" s="31">
        <v>31.53</v>
      </c>
      <c r="R83" s="31">
        <v>34.869999999999997</v>
      </c>
      <c r="S83" s="31">
        <v>35.64</v>
      </c>
      <c r="T83" s="31"/>
      <c r="U83" s="32"/>
      <c r="V83" s="40">
        <f>SUM(J83:U83)</f>
        <v>366.91999999999996</v>
      </c>
      <c r="W83" s="391"/>
      <c r="X83" s="284"/>
      <c r="Y83" s="91">
        <v>5.62</v>
      </c>
      <c r="Z83" s="284"/>
      <c r="AA83" s="91">
        <v>10</v>
      </c>
      <c r="AB83" s="91">
        <v>43.64</v>
      </c>
      <c r="AC83" s="91">
        <v>33.44</v>
      </c>
      <c r="AD83" s="91">
        <v>49.21</v>
      </c>
      <c r="AE83" s="91">
        <v>30.44</v>
      </c>
      <c r="AF83" s="91">
        <v>30.44</v>
      </c>
      <c r="AG83" s="91">
        <v>30.44</v>
      </c>
      <c r="AH83" s="91">
        <v>33.04</v>
      </c>
      <c r="AI83" s="40">
        <f>SUM(W83:AH83)</f>
        <v>266.27</v>
      </c>
      <c r="AJ83" s="92">
        <f>I83+V83+AI83</f>
        <v>633.18999999999994</v>
      </c>
      <c r="AK83" s="93" t="s">
        <v>0</v>
      </c>
      <c r="AL83">
        <v>633.18999999999994</v>
      </c>
    </row>
    <row r="84" spans="1:38" ht="16" x14ac:dyDescent="0.2">
      <c r="A84" s="83" t="s">
        <v>18</v>
      </c>
      <c r="B84" s="83">
        <v>710.03</v>
      </c>
      <c r="C84" s="83">
        <v>14.5</v>
      </c>
      <c r="D84" s="83">
        <v>10295.434999999999</v>
      </c>
      <c r="E84" s="83" t="s">
        <v>1</v>
      </c>
      <c r="F84" s="94"/>
      <c r="G84" s="33"/>
      <c r="H84" s="90"/>
      <c r="I84" s="40">
        <f t="shared" ref="I84:I101" si="17">SUM(F84:H84)</f>
        <v>0</v>
      </c>
      <c r="J84" s="31">
        <v>37.18</v>
      </c>
      <c r="K84" s="31">
        <v>35.17</v>
      </c>
      <c r="L84" s="31">
        <v>43.59</v>
      </c>
      <c r="M84" s="31">
        <v>35.17</v>
      </c>
      <c r="N84" s="31">
        <v>39.17</v>
      </c>
      <c r="O84" s="31">
        <v>15.17</v>
      </c>
      <c r="P84" s="31">
        <v>25.17</v>
      </c>
      <c r="Q84" s="31">
        <v>20.190000000000001</v>
      </c>
      <c r="R84" s="31">
        <v>20.21</v>
      </c>
      <c r="S84" s="31">
        <v>19.489999999999998</v>
      </c>
      <c r="T84" s="31"/>
      <c r="U84" s="32"/>
      <c r="V84" s="40">
        <f t="shared" ref="V84:V102" si="18">SUM(J84:U84)</f>
        <v>290.51</v>
      </c>
      <c r="W84" s="391"/>
      <c r="X84" s="284"/>
      <c r="Y84" s="91">
        <v>8.1</v>
      </c>
      <c r="Z84" s="91"/>
      <c r="AA84" s="91">
        <v>23.65</v>
      </c>
      <c r="AB84" s="91">
        <v>52.37</v>
      </c>
      <c r="AC84" s="91">
        <v>56.88</v>
      </c>
      <c r="AD84" s="91">
        <v>47.92</v>
      </c>
      <c r="AE84" s="91">
        <v>44.17</v>
      </c>
      <c r="AF84" s="91">
        <v>44.17</v>
      </c>
      <c r="AG84" s="91">
        <v>44.17</v>
      </c>
      <c r="AH84" s="91">
        <v>44.02</v>
      </c>
      <c r="AI84" s="40">
        <f t="shared" ref="AI84:AI101" si="19">SUM(W84:AH84)</f>
        <v>365.45000000000005</v>
      </c>
      <c r="AJ84" s="92">
        <f t="shared" ref="AJ84:AJ101" si="20">I84+V84+AI84</f>
        <v>655.96</v>
      </c>
      <c r="AK84" s="93" t="s">
        <v>1</v>
      </c>
      <c r="AL84">
        <v>655.96</v>
      </c>
    </row>
    <row r="85" spans="1:38" ht="16" x14ac:dyDescent="0.2">
      <c r="A85" s="83" t="s">
        <v>19</v>
      </c>
      <c r="B85" s="83">
        <v>712</v>
      </c>
      <c r="C85" s="83">
        <v>14.5</v>
      </c>
      <c r="D85" s="83">
        <v>10324</v>
      </c>
      <c r="E85" s="83" t="s">
        <v>2</v>
      </c>
      <c r="F85" s="94"/>
      <c r="G85" s="33"/>
      <c r="H85" s="90"/>
      <c r="I85" s="40">
        <f t="shared" si="17"/>
        <v>0</v>
      </c>
      <c r="J85" s="31">
        <v>41</v>
      </c>
      <c r="K85" s="31">
        <v>31.27</v>
      </c>
      <c r="L85" s="31">
        <v>27.81</v>
      </c>
      <c r="M85" s="31">
        <v>27.81</v>
      </c>
      <c r="N85" s="31">
        <v>27.81</v>
      </c>
      <c r="O85" s="31">
        <v>32.19</v>
      </c>
      <c r="P85" s="31">
        <v>17.809999999999999</v>
      </c>
      <c r="Q85" s="31">
        <v>31.17</v>
      </c>
      <c r="R85" s="31">
        <v>27.81</v>
      </c>
      <c r="S85" s="31">
        <v>27.86</v>
      </c>
      <c r="T85" s="31"/>
      <c r="U85" s="32"/>
      <c r="V85" s="40">
        <f t="shared" si="18"/>
        <v>292.54000000000002</v>
      </c>
      <c r="W85" s="391"/>
      <c r="X85" s="284"/>
      <c r="Y85" s="91">
        <v>20.38</v>
      </c>
      <c r="Z85" s="91"/>
      <c r="AA85" s="91">
        <v>15</v>
      </c>
      <c r="AB85" s="91">
        <v>51.24</v>
      </c>
      <c r="AC85" s="91">
        <v>56.93</v>
      </c>
      <c r="AD85" s="91">
        <v>50.12</v>
      </c>
      <c r="AE85" s="91">
        <v>45.1</v>
      </c>
      <c r="AF85" s="91">
        <v>45.1</v>
      </c>
      <c r="AG85" s="91">
        <v>45.1</v>
      </c>
      <c r="AH85" s="91">
        <v>42.66</v>
      </c>
      <c r="AI85" s="40">
        <f t="shared" si="19"/>
        <v>371.63</v>
      </c>
      <c r="AJ85" s="92">
        <f t="shared" si="20"/>
        <v>664.17000000000007</v>
      </c>
      <c r="AK85" s="93" t="s">
        <v>2</v>
      </c>
      <c r="AL85">
        <v>664.17000000000007</v>
      </c>
    </row>
    <row r="86" spans="1:38" ht="16" x14ac:dyDescent="0.2">
      <c r="A86" s="83" t="s">
        <v>20</v>
      </c>
      <c r="B86" s="83">
        <v>302</v>
      </c>
      <c r="C86" s="83">
        <v>14.5</v>
      </c>
      <c r="D86" s="83">
        <v>4379</v>
      </c>
      <c r="E86" s="83" t="s">
        <v>3</v>
      </c>
      <c r="F86" s="94"/>
      <c r="G86" s="33"/>
      <c r="H86" s="90"/>
      <c r="I86" s="40">
        <f t="shared" si="17"/>
        <v>0</v>
      </c>
      <c r="J86" s="33"/>
      <c r="K86" s="31">
        <v>30.32</v>
      </c>
      <c r="L86" s="31">
        <v>40.32</v>
      </c>
      <c r="M86" s="31">
        <v>46</v>
      </c>
      <c r="N86" s="31">
        <v>40.32</v>
      </c>
      <c r="O86" s="33"/>
      <c r="P86" s="33"/>
      <c r="Q86" s="33"/>
      <c r="R86" s="33"/>
      <c r="S86" s="33"/>
      <c r="T86" s="31"/>
      <c r="U86" s="32"/>
      <c r="V86" s="40">
        <f t="shared" si="18"/>
        <v>156.96</v>
      </c>
      <c r="W86" s="33"/>
      <c r="X86" s="33"/>
      <c r="Y86" s="33"/>
      <c r="Z86" s="33"/>
      <c r="AA86" s="33"/>
      <c r="AB86" s="33"/>
      <c r="AC86" s="33"/>
      <c r="AD86" s="33"/>
      <c r="AE86" s="33"/>
      <c r="AF86" s="33"/>
      <c r="AG86" s="33"/>
      <c r="AH86" s="33"/>
      <c r="AI86" s="40">
        <f t="shared" si="19"/>
        <v>0</v>
      </c>
      <c r="AJ86" s="92">
        <f t="shared" si="20"/>
        <v>156.96</v>
      </c>
      <c r="AK86" s="93" t="s">
        <v>3</v>
      </c>
      <c r="AL86">
        <v>156.96</v>
      </c>
    </row>
    <row r="87" spans="1:38" ht="16" x14ac:dyDescent="0.2">
      <c r="A87" s="83" t="s">
        <v>21</v>
      </c>
      <c r="B87" s="83">
        <v>302</v>
      </c>
      <c r="C87" s="83">
        <v>14.5</v>
      </c>
      <c r="D87" s="83">
        <v>4379</v>
      </c>
      <c r="E87" s="83" t="s">
        <v>4</v>
      </c>
      <c r="F87" s="94"/>
      <c r="G87" s="33"/>
      <c r="H87" s="33"/>
      <c r="I87" s="40">
        <f t="shared" si="17"/>
        <v>0</v>
      </c>
      <c r="J87" s="33"/>
      <c r="K87" s="33"/>
      <c r="L87" s="33"/>
      <c r="M87" s="33"/>
      <c r="N87" s="33"/>
      <c r="O87" s="33"/>
      <c r="P87" s="33"/>
      <c r="Q87" s="33"/>
      <c r="R87" s="33"/>
      <c r="S87" s="33"/>
      <c r="T87" s="33"/>
      <c r="U87" s="92"/>
      <c r="V87" s="40">
        <f t="shared" si="18"/>
        <v>0</v>
      </c>
      <c r="W87" s="33"/>
      <c r="X87" s="33"/>
      <c r="Y87" s="33"/>
      <c r="Z87" s="91">
        <v>93.48</v>
      </c>
      <c r="AA87" s="91">
        <v>98.6</v>
      </c>
      <c r="AB87" s="33"/>
      <c r="AC87" s="33"/>
      <c r="AD87" s="33"/>
      <c r="AE87" s="33"/>
      <c r="AF87" s="33"/>
      <c r="AG87" s="33"/>
      <c r="AH87" s="33"/>
      <c r="AI87" s="40">
        <f t="shared" si="19"/>
        <v>192.07999999999998</v>
      </c>
      <c r="AJ87" s="92">
        <f t="shared" si="20"/>
        <v>192.07999999999998</v>
      </c>
      <c r="AK87" s="93" t="s">
        <v>4</v>
      </c>
      <c r="AL87">
        <v>192.07999999999998</v>
      </c>
    </row>
    <row r="88" spans="1:38" ht="16" x14ac:dyDescent="0.2">
      <c r="A88" s="95" t="s">
        <v>22</v>
      </c>
      <c r="B88" s="95"/>
      <c r="C88" s="95"/>
      <c r="D88" s="95"/>
      <c r="E88" s="95" t="s">
        <v>5</v>
      </c>
      <c r="F88" s="94"/>
      <c r="G88" s="33"/>
      <c r="H88" s="90"/>
      <c r="I88" s="40">
        <f t="shared" si="17"/>
        <v>0</v>
      </c>
      <c r="J88" s="31"/>
      <c r="K88" s="31"/>
      <c r="L88" s="31"/>
      <c r="M88" s="31"/>
      <c r="N88" s="31"/>
      <c r="O88" s="31"/>
      <c r="P88" s="31"/>
      <c r="Q88" s="31"/>
      <c r="R88" s="31"/>
      <c r="S88" s="31"/>
      <c r="T88" s="33"/>
      <c r="U88" s="92"/>
      <c r="V88" s="40">
        <f t="shared" si="18"/>
        <v>0</v>
      </c>
      <c r="W88" s="91"/>
      <c r="X88" s="91"/>
      <c r="Y88" s="91"/>
      <c r="Z88" s="91"/>
      <c r="AA88" s="33"/>
      <c r="AB88" s="33"/>
      <c r="AC88" s="33"/>
      <c r="AD88" s="33"/>
      <c r="AE88" s="33"/>
      <c r="AF88" s="33"/>
      <c r="AG88" s="33"/>
      <c r="AH88" s="33"/>
      <c r="AI88" s="40">
        <f t="shared" si="19"/>
        <v>0</v>
      </c>
      <c r="AJ88" s="92">
        <f t="shared" si="20"/>
        <v>0</v>
      </c>
      <c r="AK88" s="96" t="s">
        <v>5</v>
      </c>
      <c r="AL88">
        <v>0</v>
      </c>
    </row>
    <row r="89" spans="1:38" ht="16" x14ac:dyDescent="0.2">
      <c r="A89" s="95" t="s">
        <v>23</v>
      </c>
      <c r="B89" s="95"/>
      <c r="C89" s="95"/>
      <c r="D89" s="95"/>
      <c r="E89" s="95" t="s">
        <v>6</v>
      </c>
      <c r="F89" s="94"/>
      <c r="G89" s="90"/>
      <c r="H89" s="33"/>
      <c r="I89" s="40">
        <f t="shared" si="17"/>
        <v>0</v>
      </c>
      <c r="J89" s="33"/>
      <c r="K89" s="33"/>
      <c r="L89" s="31"/>
      <c r="M89" s="31"/>
      <c r="N89" s="31">
        <v>10.42</v>
      </c>
      <c r="O89" s="31">
        <v>24.7</v>
      </c>
      <c r="P89" s="31">
        <v>28.98</v>
      </c>
      <c r="Q89" s="31">
        <v>24.6</v>
      </c>
      <c r="R89" s="31">
        <v>24.6</v>
      </c>
      <c r="S89" s="31">
        <v>24.5</v>
      </c>
      <c r="T89" s="31"/>
      <c r="U89" s="32"/>
      <c r="V89" s="40">
        <f t="shared" si="18"/>
        <v>137.79999999999998</v>
      </c>
      <c r="W89" s="33"/>
      <c r="X89" s="33"/>
      <c r="Y89" s="33"/>
      <c r="Z89" s="33"/>
      <c r="AA89" s="33"/>
      <c r="AB89" s="33"/>
      <c r="AC89" s="33"/>
      <c r="AD89" s="33"/>
      <c r="AE89" s="33"/>
      <c r="AF89" s="33"/>
      <c r="AG89" s="33"/>
      <c r="AH89" s="33"/>
      <c r="AI89" s="40">
        <f t="shared" si="19"/>
        <v>0</v>
      </c>
      <c r="AJ89" s="92">
        <f t="shared" si="20"/>
        <v>137.79999999999998</v>
      </c>
      <c r="AK89" s="96" t="s">
        <v>6</v>
      </c>
      <c r="AL89">
        <v>137.79999999999998</v>
      </c>
    </row>
    <row r="90" spans="1:38" ht="16" x14ac:dyDescent="0.2">
      <c r="A90" s="97" t="s">
        <v>24</v>
      </c>
      <c r="B90" s="97"/>
      <c r="C90" s="97"/>
      <c r="D90" s="97"/>
      <c r="E90" s="97" t="s">
        <v>7</v>
      </c>
      <c r="F90" s="89"/>
      <c r="G90" s="33"/>
      <c r="H90" s="33"/>
      <c r="I90" s="40">
        <f t="shared" si="17"/>
        <v>0</v>
      </c>
      <c r="J90" s="33"/>
      <c r="K90" s="33"/>
      <c r="L90" s="33"/>
      <c r="M90" s="33"/>
      <c r="N90" s="33"/>
      <c r="O90" s="31">
        <v>39.76</v>
      </c>
      <c r="P90" s="31">
        <v>39.76</v>
      </c>
      <c r="Q90" s="31">
        <v>39.76</v>
      </c>
      <c r="R90" s="31">
        <v>39.76</v>
      </c>
      <c r="S90" s="31">
        <v>39.76</v>
      </c>
      <c r="T90" s="33"/>
      <c r="U90" s="92"/>
      <c r="V90" s="40">
        <f t="shared" si="18"/>
        <v>198.79999999999998</v>
      </c>
      <c r="W90" s="33"/>
      <c r="X90" s="33"/>
      <c r="Y90" s="33"/>
      <c r="Z90" s="33"/>
      <c r="AA90" s="33"/>
      <c r="AB90" s="33"/>
      <c r="AC90" s="33"/>
      <c r="AD90" s="33"/>
      <c r="AE90" s="33"/>
      <c r="AF90" s="33"/>
      <c r="AG90" s="33"/>
      <c r="AH90" s="33"/>
      <c r="AI90" s="40">
        <f t="shared" si="19"/>
        <v>0</v>
      </c>
      <c r="AJ90" s="92">
        <f t="shared" si="20"/>
        <v>198.79999999999998</v>
      </c>
      <c r="AK90" s="98" t="s">
        <v>7</v>
      </c>
      <c r="AL90">
        <v>198.79999999999998</v>
      </c>
    </row>
    <row r="91" spans="1:38" ht="16" x14ac:dyDescent="0.2">
      <c r="A91" s="97" t="s">
        <v>33</v>
      </c>
      <c r="B91" s="97"/>
      <c r="C91" s="97"/>
      <c r="D91" s="97"/>
      <c r="E91" s="97" t="s">
        <v>8</v>
      </c>
      <c r="F91" s="89"/>
      <c r="G91" s="90"/>
      <c r="H91" s="33"/>
      <c r="I91" s="40">
        <f t="shared" si="17"/>
        <v>0</v>
      </c>
      <c r="J91" s="33"/>
      <c r="K91" s="33"/>
      <c r="L91" s="33"/>
      <c r="M91" s="33"/>
      <c r="N91" s="33"/>
      <c r="O91" s="31"/>
      <c r="P91" s="31"/>
      <c r="Q91" s="31"/>
      <c r="R91" s="31"/>
      <c r="S91" s="31"/>
      <c r="T91" s="31"/>
      <c r="U91" s="32"/>
      <c r="V91" s="40">
        <f t="shared" si="18"/>
        <v>0</v>
      </c>
      <c r="W91" s="91"/>
      <c r="X91" s="91"/>
      <c r="Y91" s="91"/>
      <c r="Z91" s="91"/>
      <c r="AA91" s="91"/>
      <c r="AB91" s="91"/>
      <c r="AC91" s="91"/>
      <c r="AD91" s="91"/>
      <c r="AE91" s="91"/>
      <c r="AF91" s="33"/>
      <c r="AG91" s="33"/>
      <c r="AH91" s="33"/>
      <c r="AI91" s="40">
        <f t="shared" si="19"/>
        <v>0</v>
      </c>
      <c r="AJ91" s="92">
        <f t="shared" si="20"/>
        <v>0</v>
      </c>
      <c r="AK91" s="98" t="s">
        <v>8</v>
      </c>
      <c r="AL91">
        <v>0</v>
      </c>
    </row>
    <row r="92" spans="1:38" ht="16" x14ac:dyDescent="0.2">
      <c r="A92" s="97" t="s">
        <v>25</v>
      </c>
      <c r="B92" s="97"/>
      <c r="C92" s="97"/>
      <c r="D92" s="97"/>
      <c r="E92" s="97" t="s">
        <v>9</v>
      </c>
      <c r="F92" s="94"/>
      <c r="G92" s="33"/>
      <c r="H92" s="33"/>
      <c r="I92" s="40">
        <f t="shared" si="17"/>
        <v>0</v>
      </c>
      <c r="J92" s="33"/>
      <c r="K92" s="33"/>
      <c r="L92" s="33"/>
      <c r="M92" s="33"/>
      <c r="N92" s="33"/>
      <c r="O92" s="33"/>
      <c r="P92" s="33"/>
      <c r="Q92" s="31"/>
      <c r="R92" s="31"/>
      <c r="S92" s="31"/>
      <c r="T92" s="31"/>
      <c r="U92" s="32"/>
      <c r="V92" s="40">
        <f t="shared" si="18"/>
        <v>0</v>
      </c>
      <c r="W92" s="33"/>
      <c r="X92" s="33"/>
      <c r="Y92" s="33"/>
      <c r="Z92" s="33"/>
      <c r="AA92" s="33"/>
      <c r="AB92" s="33"/>
      <c r="AC92" s="33"/>
      <c r="AD92" s="33"/>
      <c r="AE92" s="33"/>
      <c r="AF92" s="33"/>
      <c r="AG92" s="33"/>
      <c r="AH92" s="33"/>
      <c r="AI92" s="40">
        <f t="shared" si="19"/>
        <v>0</v>
      </c>
      <c r="AJ92" s="92">
        <f t="shared" si="20"/>
        <v>0</v>
      </c>
      <c r="AK92" s="98" t="s">
        <v>9</v>
      </c>
      <c r="AL92">
        <v>0</v>
      </c>
    </row>
    <row r="93" spans="1:38" ht="16" x14ac:dyDescent="0.2">
      <c r="A93" s="97" t="s">
        <v>82</v>
      </c>
      <c r="B93" s="97"/>
      <c r="C93" s="97"/>
      <c r="D93" s="97"/>
      <c r="E93" s="97" t="s">
        <v>81</v>
      </c>
      <c r="F93" s="94"/>
      <c r="G93" s="33"/>
      <c r="H93" s="33"/>
      <c r="I93" s="40">
        <f t="shared" si="17"/>
        <v>0</v>
      </c>
      <c r="J93" s="33"/>
      <c r="K93" s="33"/>
      <c r="L93" s="33"/>
      <c r="M93" s="33"/>
      <c r="N93" s="31"/>
      <c r="O93" s="31"/>
      <c r="P93" s="31"/>
      <c r="Q93" s="31"/>
      <c r="R93" s="31"/>
      <c r="S93" s="33"/>
      <c r="T93" s="33"/>
      <c r="U93" s="92"/>
      <c r="V93" s="40">
        <f t="shared" si="18"/>
        <v>0</v>
      </c>
      <c r="W93" s="33"/>
      <c r="X93" s="91"/>
      <c r="Y93" s="91"/>
      <c r="Z93" s="91"/>
      <c r="AA93" s="91"/>
      <c r="AB93" s="91"/>
      <c r="AC93" s="91"/>
      <c r="AD93" s="91"/>
      <c r="AE93" s="91"/>
      <c r="AF93" s="91"/>
      <c r="AG93" s="91"/>
      <c r="AH93" s="91"/>
      <c r="AI93" s="40">
        <f t="shared" si="19"/>
        <v>0</v>
      </c>
      <c r="AJ93" s="92">
        <f t="shared" si="20"/>
        <v>0</v>
      </c>
      <c r="AK93" s="98" t="s">
        <v>81</v>
      </c>
      <c r="AL93">
        <v>0</v>
      </c>
    </row>
    <row r="94" spans="1:38" ht="16" x14ac:dyDescent="0.2">
      <c r="A94" s="99" t="s">
        <v>84</v>
      </c>
      <c r="B94" s="99"/>
      <c r="C94" s="99"/>
      <c r="D94" s="99"/>
      <c r="E94" s="99" t="s">
        <v>83</v>
      </c>
      <c r="F94" s="94"/>
      <c r="G94" s="33"/>
      <c r="H94" s="33"/>
      <c r="I94" s="40">
        <f t="shared" si="17"/>
        <v>0</v>
      </c>
      <c r="J94" s="33"/>
      <c r="K94" s="33"/>
      <c r="L94" s="33"/>
      <c r="M94" s="31"/>
      <c r="N94" s="31"/>
      <c r="O94" s="31"/>
      <c r="P94" s="31"/>
      <c r="Q94" s="31"/>
      <c r="R94" s="31"/>
      <c r="S94" s="31"/>
      <c r="T94" s="31"/>
      <c r="U94" s="32"/>
      <c r="V94" s="40">
        <f t="shared" si="18"/>
        <v>0</v>
      </c>
      <c r="W94" s="91"/>
      <c r="X94" s="91"/>
      <c r="Y94" s="91"/>
      <c r="Z94" s="91"/>
      <c r="AA94" s="91"/>
      <c r="AB94" s="91"/>
      <c r="AC94" s="91"/>
      <c r="AD94" s="91"/>
      <c r="AE94" s="91"/>
      <c r="AF94" s="33"/>
      <c r="AG94" s="33"/>
      <c r="AH94" s="33"/>
      <c r="AI94" s="40">
        <f t="shared" si="19"/>
        <v>0</v>
      </c>
      <c r="AJ94" s="92">
        <f t="shared" si="20"/>
        <v>0</v>
      </c>
      <c r="AK94" s="100" t="s">
        <v>83</v>
      </c>
      <c r="AL94">
        <v>0</v>
      </c>
    </row>
    <row r="95" spans="1:38" ht="16" x14ac:dyDescent="0.2">
      <c r="A95" s="99" t="s">
        <v>26</v>
      </c>
      <c r="B95" s="99"/>
      <c r="C95" s="99"/>
      <c r="D95" s="99"/>
      <c r="E95" s="99" t="s">
        <v>10</v>
      </c>
      <c r="F95" s="94"/>
      <c r="G95" s="33"/>
      <c r="H95" s="90"/>
      <c r="I95" s="40">
        <f t="shared" si="17"/>
        <v>0</v>
      </c>
      <c r="J95" s="31"/>
      <c r="K95" s="31"/>
      <c r="L95" s="33"/>
      <c r="M95" s="33"/>
      <c r="N95" s="31"/>
      <c r="O95" s="31"/>
      <c r="P95" s="31"/>
      <c r="Q95" s="31"/>
      <c r="R95" s="31"/>
      <c r="S95" s="31"/>
      <c r="T95" s="31"/>
      <c r="U95" s="32"/>
      <c r="V95" s="40">
        <f t="shared" si="18"/>
        <v>0</v>
      </c>
      <c r="W95" s="33"/>
      <c r="X95" s="33"/>
      <c r="Y95" s="33"/>
      <c r="Z95" s="33"/>
      <c r="AA95" s="33"/>
      <c r="AB95" s="33"/>
      <c r="AC95" s="33"/>
      <c r="AD95" s="33"/>
      <c r="AE95" s="33"/>
      <c r="AF95" s="33"/>
      <c r="AG95" s="33"/>
      <c r="AH95" s="33"/>
      <c r="AI95" s="40">
        <f t="shared" si="19"/>
        <v>0</v>
      </c>
      <c r="AJ95" s="92">
        <f t="shared" si="20"/>
        <v>0</v>
      </c>
      <c r="AK95" s="100" t="s">
        <v>10</v>
      </c>
      <c r="AL95">
        <v>0</v>
      </c>
    </row>
    <row r="96" spans="1:38" ht="16" x14ac:dyDescent="0.2">
      <c r="A96" s="101" t="s">
        <v>27</v>
      </c>
      <c r="B96" s="101">
        <v>35</v>
      </c>
      <c r="C96" s="101">
        <v>14.5</v>
      </c>
      <c r="D96" s="83">
        <v>507.5</v>
      </c>
      <c r="E96" s="101" t="s">
        <v>11</v>
      </c>
      <c r="F96" s="94"/>
      <c r="G96" s="33"/>
      <c r="H96" s="33"/>
      <c r="I96" s="40">
        <f t="shared" si="17"/>
        <v>0</v>
      </c>
      <c r="J96" s="33"/>
      <c r="K96" s="33"/>
      <c r="L96" s="33"/>
      <c r="M96" s="33"/>
      <c r="N96" s="33"/>
      <c r="O96" s="33"/>
      <c r="P96" s="33"/>
      <c r="Q96" s="33"/>
      <c r="R96" s="33"/>
      <c r="S96" s="33"/>
      <c r="T96" s="33"/>
      <c r="U96" s="92"/>
      <c r="V96" s="40">
        <f t="shared" si="18"/>
        <v>0</v>
      </c>
      <c r="W96" s="91"/>
      <c r="X96" s="91"/>
      <c r="Y96" s="91">
        <v>46.15</v>
      </c>
      <c r="Z96" s="33"/>
      <c r="AA96" s="33"/>
      <c r="AB96" s="33"/>
      <c r="AC96" s="33"/>
      <c r="AD96" s="33"/>
      <c r="AE96" s="33"/>
      <c r="AF96" s="33"/>
      <c r="AG96" s="33"/>
      <c r="AH96" s="33"/>
      <c r="AI96" s="40">
        <f t="shared" si="19"/>
        <v>46.15</v>
      </c>
      <c r="AJ96" s="92">
        <f t="shared" si="20"/>
        <v>46.15</v>
      </c>
      <c r="AK96" s="102" t="s">
        <v>11</v>
      </c>
      <c r="AL96">
        <v>46.15</v>
      </c>
    </row>
    <row r="97" spans="1:38" ht="16" x14ac:dyDescent="0.2">
      <c r="A97" s="101" t="s">
        <v>28</v>
      </c>
      <c r="B97" s="101">
        <v>35</v>
      </c>
      <c r="C97" s="101">
        <v>14.5</v>
      </c>
      <c r="D97" s="83">
        <v>507.5</v>
      </c>
      <c r="E97" s="101" t="s">
        <v>12</v>
      </c>
      <c r="F97" s="94"/>
      <c r="G97" s="33"/>
      <c r="H97" s="33"/>
      <c r="I97" s="40">
        <f t="shared" si="17"/>
        <v>0</v>
      </c>
      <c r="J97" s="33"/>
      <c r="K97" s="33"/>
      <c r="L97" s="33"/>
      <c r="M97" s="33"/>
      <c r="N97" s="33"/>
      <c r="O97" s="33"/>
      <c r="P97" s="33"/>
      <c r="Q97" s="33"/>
      <c r="R97" s="33"/>
      <c r="S97" s="33"/>
      <c r="T97" s="33"/>
      <c r="U97" s="92"/>
      <c r="V97" s="40">
        <f t="shared" si="18"/>
        <v>0</v>
      </c>
      <c r="W97" s="91"/>
      <c r="X97" s="91"/>
      <c r="Y97" s="91">
        <v>35</v>
      </c>
      <c r="Z97" s="33"/>
      <c r="AA97" s="33"/>
      <c r="AB97" s="33"/>
      <c r="AC97" s="33"/>
      <c r="AD97" s="33"/>
      <c r="AE97" s="33"/>
      <c r="AF97" s="33"/>
      <c r="AG97" s="33"/>
      <c r="AH97" s="33"/>
      <c r="AI97" s="40">
        <f t="shared" si="19"/>
        <v>35</v>
      </c>
      <c r="AJ97" s="92">
        <f t="shared" si="20"/>
        <v>35</v>
      </c>
      <c r="AK97" s="102" t="s">
        <v>12</v>
      </c>
      <c r="AL97">
        <v>35</v>
      </c>
    </row>
    <row r="98" spans="1:38" ht="16" x14ac:dyDescent="0.2">
      <c r="A98" s="101" t="s">
        <v>29</v>
      </c>
      <c r="B98" s="101">
        <v>35</v>
      </c>
      <c r="C98" s="101">
        <v>14.5</v>
      </c>
      <c r="D98" s="83">
        <v>507.5</v>
      </c>
      <c r="E98" s="101" t="s">
        <v>13</v>
      </c>
      <c r="F98" s="94"/>
      <c r="G98" s="33"/>
      <c r="H98" s="33"/>
      <c r="I98" s="40">
        <f t="shared" si="17"/>
        <v>0</v>
      </c>
      <c r="J98" s="33"/>
      <c r="K98" s="33"/>
      <c r="L98" s="33"/>
      <c r="M98" s="33"/>
      <c r="N98" s="33"/>
      <c r="O98" s="33"/>
      <c r="P98" s="33"/>
      <c r="Q98" s="33"/>
      <c r="R98" s="33"/>
      <c r="S98" s="33"/>
      <c r="T98" s="33"/>
      <c r="U98" s="92"/>
      <c r="V98" s="40">
        <f t="shared" si="18"/>
        <v>0</v>
      </c>
      <c r="W98" s="33"/>
      <c r="X98" s="91"/>
      <c r="Y98" s="91">
        <v>17.5</v>
      </c>
      <c r="Z98" s="91">
        <v>29.27</v>
      </c>
      <c r="AA98" s="33"/>
      <c r="AB98" s="33"/>
      <c r="AC98" s="33"/>
      <c r="AD98" s="33"/>
      <c r="AE98" s="33"/>
      <c r="AF98" s="33"/>
      <c r="AG98" s="33"/>
      <c r="AH98" s="33"/>
      <c r="AI98" s="40">
        <f t="shared" si="19"/>
        <v>46.769999999999996</v>
      </c>
      <c r="AJ98" s="92">
        <f t="shared" si="20"/>
        <v>46.769999999999996</v>
      </c>
      <c r="AK98" s="102" t="s">
        <v>13</v>
      </c>
      <c r="AL98">
        <v>46.769999999999996</v>
      </c>
    </row>
    <row r="99" spans="1:38" ht="16" x14ac:dyDescent="0.2">
      <c r="A99" s="101" t="s">
        <v>30</v>
      </c>
      <c r="B99" s="101">
        <v>29</v>
      </c>
      <c r="C99" s="101">
        <v>14.5</v>
      </c>
      <c r="D99" s="83">
        <v>420.5</v>
      </c>
      <c r="E99" s="101" t="s">
        <v>14</v>
      </c>
      <c r="F99" s="94"/>
      <c r="G99" s="33"/>
      <c r="H99" s="33"/>
      <c r="I99" s="40">
        <f t="shared" si="17"/>
        <v>0</v>
      </c>
      <c r="J99" s="33"/>
      <c r="K99" s="33"/>
      <c r="L99" s="33"/>
      <c r="M99" s="33"/>
      <c r="N99" s="33"/>
      <c r="O99" s="33"/>
      <c r="P99" s="33"/>
      <c r="Q99" s="33"/>
      <c r="R99" s="33"/>
      <c r="S99" s="33"/>
      <c r="T99" s="33"/>
      <c r="U99" s="92"/>
      <c r="V99" s="40">
        <f t="shared" si="18"/>
        <v>0</v>
      </c>
      <c r="W99" s="33"/>
      <c r="X99" s="91"/>
      <c r="Y99" s="91">
        <v>14.5</v>
      </c>
      <c r="Z99" s="91">
        <v>24.5</v>
      </c>
      <c r="AA99" s="33"/>
      <c r="AB99" s="33"/>
      <c r="AC99" s="33"/>
      <c r="AD99" s="33"/>
      <c r="AE99" s="33"/>
      <c r="AF99" s="33"/>
      <c r="AG99" s="33"/>
      <c r="AH99" s="33"/>
      <c r="AI99" s="40">
        <f t="shared" si="19"/>
        <v>39</v>
      </c>
      <c r="AJ99" s="92">
        <f t="shared" si="20"/>
        <v>39</v>
      </c>
      <c r="AK99" s="102" t="s">
        <v>14</v>
      </c>
      <c r="AL99">
        <v>39</v>
      </c>
    </row>
    <row r="100" spans="1:38" ht="16" x14ac:dyDescent="0.2">
      <c r="A100" s="101" t="s">
        <v>31</v>
      </c>
      <c r="B100" s="101"/>
      <c r="C100" s="101"/>
      <c r="D100" s="83"/>
      <c r="E100" s="101" t="s">
        <v>15</v>
      </c>
      <c r="F100" s="94"/>
      <c r="G100" s="33"/>
      <c r="H100" s="33"/>
      <c r="I100" s="40">
        <f t="shared" si="17"/>
        <v>0</v>
      </c>
      <c r="J100" s="33"/>
      <c r="K100" s="33"/>
      <c r="L100" s="33"/>
      <c r="M100" s="33"/>
      <c r="N100" s="33"/>
      <c r="O100" s="33"/>
      <c r="P100" s="33"/>
      <c r="Q100" s="33"/>
      <c r="R100" s="33"/>
      <c r="S100" s="33"/>
      <c r="T100" s="33"/>
      <c r="U100" s="92"/>
      <c r="V100" s="40">
        <f t="shared" si="18"/>
        <v>0</v>
      </c>
      <c r="W100" s="33"/>
      <c r="X100" s="33"/>
      <c r="Y100" s="33"/>
      <c r="Z100" s="33"/>
      <c r="AA100" s="91"/>
      <c r="AB100" s="91"/>
      <c r="AC100" s="91"/>
      <c r="AD100" s="91"/>
      <c r="AE100" s="33"/>
      <c r="AF100" s="33"/>
      <c r="AG100" s="33"/>
      <c r="AH100" s="33"/>
      <c r="AI100" s="40">
        <f t="shared" si="19"/>
        <v>0</v>
      </c>
      <c r="AJ100" s="92">
        <f t="shared" si="20"/>
        <v>0</v>
      </c>
      <c r="AK100" s="102" t="s">
        <v>15</v>
      </c>
      <c r="AL100">
        <v>0</v>
      </c>
    </row>
    <row r="101" spans="1:38" ht="16" x14ac:dyDescent="0.2">
      <c r="A101" s="101" t="s">
        <v>32</v>
      </c>
      <c r="B101" s="101">
        <v>44</v>
      </c>
      <c r="C101" s="101">
        <v>14.5</v>
      </c>
      <c r="D101" s="83">
        <v>638</v>
      </c>
      <c r="E101" s="101" t="s">
        <v>16</v>
      </c>
      <c r="F101" s="94"/>
      <c r="G101" s="33"/>
      <c r="H101" s="33"/>
      <c r="I101" s="40">
        <f t="shared" si="17"/>
        <v>0</v>
      </c>
      <c r="J101" s="33"/>
      <c r="K101" s="33"/>
      <c r="L101" s="33"/>
      <c r="M101" s="33"/>
      <c r="N101" s="33"/>
      <c r="O101" s="33"/>
      <c r="P101" s="33"/>
      <c r="Q101" s="33"/>
      <c r="R101" s="33"/>
      <c r="S101" s="33"/>
      <c r="T101" s="33"/>
      <c r="U101" s="92"/>
      <c r="V101" s="40">
        <f t="shared" si="18"/>
        <v>0</v>
      </c>
      <c r="W101" s="33"/>
      <c r="X101" s="33"/>
      <c r="Y101" s="33"/>
      <c r="Z101" s="33"/>
      <c r="AA101" s="33"/>
      <c r="AB101" s="33"/>
      <c r="AC101" s="33"/>
      <c r="AD101" s="33"/>
      <c r="AE101" s="91">
        <v>27.54</v>
      </c>
      <c r="AF101" s="91">
        <v>27.54</v>
      </c>
      <c r="AG101" s="91">
        <v>27.54</v>
      </c>
      <c r="AH101" s="91">
        <v>27.53</v>
      </c>
      <c r="AI101" s="40">
        <f t="shared" si="19"/>
        <v>110.15</v>
      </c>
      <c r="AJ101" s="92">
        <f t="shared" si="20"/>
        <v>110.15</v>
      </c>
      <c r="AK101" s="102" t="s">
        <v>16</v>
      </c>
      <c r="AL101">
        <v>110.15</v>
      </c>
    </row>
    <row r="102" spans="1:38" ht="16" x14ac:dyDescent="0.2">
      <c r="A102" s="103" t="s">
        <v>136</v>
      </c>
      <c r="B102" s="86">
        <v>2916.03</v>
      </c>
      <c r="C102" s="82"/>
      <c r="D102" s="86">
        <v>39701.434999999998</v>
      </c>
      <c r="E102" s="104" t="s">
        <v>140</v>
      </c>
      <c r="F102" s="105">
        <v>0</v>
      </c>
      <c r="G102" s="106">
        <v>0</v>
      </c>
      <c r="H102" s="106">
        <v>0</v>
      </c>
      <c r="I102" s="264">
        <f>SUM(I83:I101)</f>
        <v>0</v>
      </c>
      <c r="J102" s="106">
        <f>SUM(J83:J101)</f>
        <v>118.18</v>
      </c>
      <c r="K102" s="106">
        <f t="shared" ref="K102:S102" si="21">SUM(K83:K101)</f>
        <v>147.25</v>
      </c>
      <c r="L102" s="106">
        <f t="shared" si="21"/>
        <v>147.25</v>
      </c>
      <c r="M102" s="106">
        <f t="shared" si="21"/>
        <v>147.25</v>
      </c>
      <c r="N102" s="106">
        <f t="shared" si="21"/>
        <v>147.25</v>
      </c>
      <c r="O102" s="106">
        <f t="shared" si="21"/>
        <v>147.35</v>
      </c>
      <c r="P102" s="106">
        <f t="shared" si="21"/>
        <v>147.25</v>
      </c>
      <c r="Q102" s="106">
        <f t="shared" si="21"/>
        <v>147.25</v>
      </c>
      <c r="R102" s="106">
        <f t="shared" si="21"/>
        <v>147.25</v>
      </c>
      <c r="S102" s="106">
        <f t="shared" si="21"/>
        <v>147.25</v>
      </c>
      <c r="T102" s="106"/>
      <c r="U102" s="106"/>
      <c r="V102" s="264">
        <f t="shared" si="18"/>
        <v>1443.5300000000002</v>
      </c>
      <c r="W102" s="106">
        <v>0</v>
      </c>
      <c r="X102" s="106">
        <v>0</v>
      </c>
      <c r="Y102" s="106">
        <v>147.25</v>
      </c>
      <c r="Z102" s="106">
        <v>147.25</v>
      </c>
      <c r="AA102" s="106">
        <v>147.25</v>
      </c>
      <c r="AB102" s="106">
        <v>147.25</v>
      </c>
      <c r="AC102" s="106">
        <v>147.25</v>
      </c>
      <c r="AD102" s="106">
        <v>147.25</v>
      </c>
      <c r="AE102" s="106">
        <v>147.25</v>
      </c>
      <c r="AF102" s="106">
        <v>147.25</v>
      </c>
      <c r="AG102" s="106">
        <v>147.25</v>
      </c>
      <c r="AH102" s="61">
        <v>147.25</v>
      </c>
      <c r="AI102" s="264">
        <f>SUM(AI83:AI101)</f>
        <v>1472.5000000000002</v>
      </c>
      <c r="AJ102" s="107">
        <f>AI102+V102</f>
        <v>2916.0300000000007</v>
      </c>
      <c r="AK102" s="33"/>
      <c r="AL102">
        <f>SUM(AL83:AL101)</f>
        <v>2916.0300000000007</v>
      </c>
    </row>
    <row r="105" spans="1:38" ht="51" x14ac:dyDescent="0.2">
      <c r="A105" s="9" t="s">
        <v>144</v>
      </c>
      <c r="F105" s="405" t="s">
        <v>100</v>
      </c>
      <c r="G105" s="406"/>
      <c r="H105" s="407"/>
      <c r="I105" s="35" t="s">
        <v>101</v>
      </c>
      <c r="J105" s="405" t="s">
        <v>102</v>
      </c>
      <c r="K105" s="406"/>
      <c r="L105" s="406"/>
      <c r="M105" s="406"/>
      <c r="N105" s="406"/>
      <c r="O105" s="406"/>
      <c r="P105" s="406"/>
      <c r="Q105" s="406"/>
      <c r="R105" s="406"/>
      <c r="S105" s="406"/>
      <c r="T105" s="406"/>
      <c r="U105" s="407"/>
      <c r="V105" s="36" t="s">
        <v>103</v>
      </c>
      <c r="W105" s="405" t="s">
        <v>104</v>
      </c>
      <c r="X105" s="406"/>
      <c r="Y105" s="406"/>
      <c r="Z105" s="406"/>
      <c r="AA105" s="406"/>
      <c r="AB105" s="406"/>
      <c r="AC105" s="406"/>
      <c r="AD105" s="406"/>
      <c r="AE105" s="406"/>
      <c r="AF105" s="406"/>
      <c r="AG105" s="406"/>
      <c r="AH105" s="407"/>
      <c r="AI105" s="108" t="s">
        <v>105</v>
      </c>
      <c r="AJ105" s="263" t="s">
        <v>106</v>
      </c>
    </row>
    <row r="106" spans="1:38" ht="16" x14ac:dyDescent="0.2">
      <c r="F106" s="63" t="s">
        <v>107</v>
      </c>
      <c r="G106" s="63" t="s">
        <v>108</v>
      </c>
      <c r="H106" s="63" t="s">
        <v>109</v>
      </c>
      <c r="I106" s="408"/>
      <c r="J106" s="64" t="s">
        <v>110</v>
      </c>
      <c r="K106" s="63" t="s">
        <v>111</v>
      </c>
      <c r="L106" s="63" t="s">
        <v>112</v>
      </c>
      <c r="M106" s="63" t="s">
        <v>113</v>
      </c>
      <c r="N106" s="63" t="s">
        <v>114</v>
      </c>
      <c r="O106" s="63" t="s">
        <v>115</v>
      </c>
      <c r="P106" s="63" t="s">
        <v>116</v>
      </c>
      <c r="Q106" s="63" t="s">
        <v>117</v>
      </c>
      <c r="R106" s="63" t="s">
        <v>118</v>
      </c>
      <c r="S106" s="63" t="s">
        <v>107</v>
      </c>
      <c r="T106" s="63" t="s">
        <v>108</v>
      </c>
      <c r="U106" s="65" t="s">
        <v>109</v>
      </c>
      <c r="V106" s="408"/>
      <c r="W106" s="263" t="s">
        <v>119</v>
      </c>
      <c r="X106" s="263" t="s">
        <v>120</v>
      </c>
      <c r="Y106" s="263" t="s">
        <v>121</v>
      </c>
      <c r="Z106" s="263" t="s">
        <v>122</v>
      </c>
      <c r="AA106" s="263" t="s">
        <v>123</v>
      </c>
      <c r="AB106" s="263" t="s">
        <v>124</v>
      </c>
      <c r="AC106" s="263" t="s">
        <v>125</v>
      </c>
      <c r="AD106" s="263" t="s">
        <v>126</v>
      </c>
      <c r="AE106" s="263" t="s">
        <v>127</v>
      </c>
      <c r="AF106" s="263" t="s">
        <v>128</v>
      </c>
      <c r="AG106" s="263" t="s">
        <v>129</v>
      </c>
      <c r="AH106" s="263" t="s">
        <v>130</v>
      </c>
      <c r="AI106" s="412"/>
      <c r="AJ106" s="408"/>
    </row>
    <row r="107" spans="1:38" ht="16" x14ac:dyDescent="0.2">
      <c r="A107" s="30" t="s">
        <v>131</v>
      </c>
      <c r="B107" s="30" t="s">
        <v>132</v>
      </c>
      <c r="C107" s="30" t="s">
        <v>133</v>
      </c>
      <c r="D107" s="30" t="s">
        <v>134</v>
      </c>
      <c r="E107" s="30" t="s">
        <v>135</v>
      </c>
      <c r="F107" s="37">
        <v>0</v>
      </c>
      <c r="G107" s="37">
        <v>0</v>
      </c>
      <c r="H107" s="37">
        <v>0</v>
      </c>
      <c r="I107" s="409"/>
      <c r="J107" s="37">
        <v>0</v>
      </c>
      <c r="K107" s="37">
        <v>0</v>
      </c>
      <c r="L107" s="37">
        <v>0</v>
      </c>
      <c r="M107" s="37">
        <v>0</v>
      </c>
      <c r="N107" s="109">
        <v>58.9</v>
      </c>
      <c r="O107" s="109">
        <v>147.25</v>
      </c>
      <c r="P107" s="109">
        <v>147.25</v>
      </c>
      <c r="Q107" s="109">
        <v>147.25</v>
      </c>
      <c r="R107" s="109">
        <v>147.25</v>
      </c>
      <c r="S107" s="37">
        <v>0</v>
      </c>
      <c r="T107" s="37">
        <v>0</v>
      </c>
      <c r="U107" s="37">
        <v>0</v>
      </c>
      <c r="V107" s="409"/>
      <c r="W107" s="37">
        <v>147.25</v>
      </c>
      <c r="X107" s="37">
        <v>147.25</v>
      </c>
      <c r="Y107" s="37">
        <v>147.25</v>
      </c>
      <c r="Z107" s="37">
        <v>147.25</v>
      </c>
      <c r="AA107" s="37">
        <v>147.25</v>
      </c>
      <c r="AB107" s="37">
        <v>147.25</v>
      </c>
      <c r="AC107" s="37">
        <v>147.25</v>
      </c>
      <c r="AD107" s="37">
        <v>147.25</v>
      </c>
      <c r="AE107" s="37">
        <v>147.25</v>
      </c>
      <c r="AF107" s="37">
        <v>147.25</v>
      </c>
      <c r="AG107" s="37">
        <v>147.25</v>
      </c>
      <c r="AH107" s="37">
        <v>147.25</v>
      </c>
      <c r="AI107" s="421"/>
      <c r="AJ107" s="409"/>
    </row>
    <row r="108" spans="1:38" ht="16" x14ac:dyDescent="0.2">
      <c r="A108" s="12" t="s">
        <v>17</v>
      </c>
      <c r="B108" s="39"/>
      <c r="C108" s="12"/>
      <c r="D108" s="12"/>
      <c r="E108" s="12" t="s">
        <v>0</v>
      </c>
      <c r="F108" s="76"/>
      <c r="G108" s="75"/>
      <c r="H108" s="75"/>
      <c r="I108" s="40">
        <f>SUM(F108:H108)</f>
        <v>0</v>
      </c>
      <c r="J108" s="110"/>
      <c r="K108" s="110"/>
      <c r="L108" s="110"/>
      <c r="M108" s="110"/>
      <c r="N108" s="110"/>
      <c r="O108" s="110"/>
      <c r="P108" s="110"/>
      <c r="Q108" s="110"/>
      <c r="R108" s="110"/>
      <c r="S108" s="110"/>
      <c r="T108" s="110"/>
      <c r="U108" s="110"/>
      <c r="V108" s="40">
        <f>SUM(J108:U108)</f>
        <v>0</v>
      </c>
      <c r="W108" s="391"/>
      <c r="X108" s="284"/>
      <c r="Y108" s="42"/>
      <c r="Z108" s="284"/>
      <c r="AA108" s="42"/>
      <c r="AB108" s="42"/>
      <c r="AC108" s="42"/>
      <c r="AD108" s="42"/>
      <c r="AE108" s="42"/>
      <c r="AF108" s="42"/>
      <c r="AG108" s="42"/>
      <c r="AH108" s="43"/>
      <c r="AI108" s="44">
        <f>SUM(W108:AH108)</f>
        <v>0</v>
      </c>
      <c r="AJ108" s="40">
        <f>SUM(I108+V108+AI108)</f>
        <v>0</v>
      </c>
      <c r="AK108" s="313" t="s">
        <v>0</v>
      </c>
    </row>
    <row r="109" spans="1:38" ht="16" x14ac:dyDescent="0.2">
      <c r="A109" s="12" t="s">
        <v>18</v>
      </c>
      <c r="B109" s="39"/>
      <c r="C109" s="12"/>
      <c r="D109" s="12"/>
      <c r="E109" s="12" t="s">
        <v>1</v>
      </c>
      <c r="F109" s="24"/>
      <c r="G109" s="25"/>
      <c r="H109" s="75"/>
      <c r="I109" s="40">
        <f t="shared" ref="I109:I126" si="22">SUM(F109:H109)</f>
        <v>0</v>
      </c>
      <c r="J109" s="110"/>
      <c r="K109" s="110"/>
      <c r="L109" s="110"/>
      <c r="M109" s="110"/>
      <c r="N109" s="110"/>
      <c r="O109" s="110"/>
      <c r="P109" s="110"/>
      <c r="Q109" s="110"/>
      <c r="R109" s="110"/>
      <c r="S109" s="110"/>
      <c r="T109" s="110"/>
      <c r="U109" s="110"/>
      <c r="V109" s="40">
        <f t="shared" ref="V109:V126" si="23">SUM(J109:U109)</f>
        <v>0</v>
      </c>
      <c r="W109" s="391"/>
      <c r="X109" s="284"/>
      <c r="Y109" s="42"/>
      <c r="Z109" s="42"/>
      <c r="AA109" s="42"/>
      <c r="AB109" s="42"/>
      <c r="AC109" s="42"/>
      <c r="AD109" s="42"/>
      <c r="AE109" s="42"/>
      <c r="AF109" s="42"/>
      <c r="AG109" s="42"/>
      <c r="AH109" s="43"/>
      <c r="AI109" s="44">
        <f t="shared" ref="AI109:AI126" si="24">SUM(W109:AH109)</f>
        <v>0</v>
      </c>
      <c r="AJ109" s="40">
        <f t="shared" ref="AJ109:AJ126" si="25">SUM(I109+V109+AI109)</f>
        <v>0</v>
      </c>
      <c r="AK109" s="313" t="s">
        <v>1</v>
      </c>
    </row>
    <row r="110" spans="1:38" ht="16" x14ac:dyDescent="0.2">
      <c r="A110" s="12" t="s">
        <v>19</v>
      </c>
      <c r="B110" s="39"/>
      <c r="C110" s="12"/>
      <c r="D110" s="12"/>
      <c r="E110" s="12" t="s">
        <v>2</v>
      </c>
      <c r="F110" s="24"/>
      <c r="G110" s="25"/>
      <c r="H110" s="75"/>
      <c r="I110" s="40">
        <f t="shared" si="22"/>
        <v>0</v>
      </c>
      <c r="J110" s="110"/>
      <c r="K110" s="110"/>
      <c r="L110" s="110"/>
      <c r="M110" s="110"/>
      <c r="N110" s="110"/>
      <c r="O110" s="110"/>
      <c r="P110" s="110"/>
      <c r="Q110" s="110"/>
      <c r="R110" s="110"/>
      <c r="S110" s="110"/>
      <c r="T110" s="110"/>
      <c r="U110" s="110"/>
      <c r="V110" s="40">
        <f t="shared" si="23"/>
        <v>0</v>
      </c>
      <c r="W110" s="391"/>
      <c r="X110" s="284"/>
      <c r="Y110" s="42"/>
      <c r="Z110" s="42"/>
      <c r="AA110" s="42"/>
      <c r="AB110" s="42"/>
      <c r="AC110" s="42"/>
      <c r="AD110" s="42"/>
      <c r="AE110" s="42"/>
      <c r="AF110" s="42"/>
      <c r="AG110" s="42"/>
      <c r="AH110" s="43"/>
      <c r="AI110" s="44">
        <f t="shared" si="24"/>
        <v>0</v>
      </c>
      <c r="AJ110" s="40">
        <f t="shared" si="25"/>
        <v>0</v>
      </c>
      <c r="AK110" s="313" t="s">
        <v>2</v>
      </c>
    </row>
    <row r="111" spans="1:38" ht="16" x14ac:dyDescent="0.2">
      <c r="A111" s="12" t="s">
        <v>20</v>
      </c>
      <c r="B111" s="39"/>
      <c r="C111" s="12"/>
      <c r="D111" s="12"/>
      <c r="E111" s="12" t="s">
        <v>3</v>
      </c>
      <c r="F111" s="24"/>
      <c r="G111" s="25"/>
      <c r="H111" s="75"/>
      <c r="I111" s="40">
        <f t="shared" si="22"/>
        <v>0</v>
      </c>
      <c r="J111" s="25"/>
      <c r="K111" s="110"/>
      <c r="L111" s="110"/>
      <c r="M111" s="110"/>
      <c r="N111" s="110"/>
      <c r="O111" s="25"/>
      <c r="P111" s="25"/>
      <c r="Q111" s="25"/>
      <c r="R111" s="25"/>
      <c r="S111" s="25"/>
      <c r="T111" s="110"/>
      <c r="U111" s="110"/>
      <c r="V111" s="40">
        <f t="shared" si="23"/>
        <v>0</v>
      </c>
      <c r="W111" s="25"/>
      <c r="X111" s="25"/>
      <c r="Y111" s="25"/>
      <c r="Z111" s="25"/>
      <c r="AA111" s="25"/>
      <c r="AB111" s="25"/>
      <c r="AC111" s="25"/>
      <c r="AD111" s="25"/>
      <c r="AE111" s="25"/>
      <c r="AF111" s="25"/>
      <c r="AG111" s="25"/>
      <c r="AH111" s="44"/>
      <c r="AI111" s="44">
        <f t="shared" si="24"/>
        <v>0</v>
      </c>
      <c r="AJ111" s="40">
        <f t="shared" si="25"/>
        <v>0</v>
      </c>
      <c r="AK111" s="313" t="s">
        <v>3</v>
      </c>
    </row>
    <row r="112" spans="1:38" ht="16" x14ac:dyDescent="0.2">
      <c r="A112" s="12" t="s">
        <v>21</v>
      </c>
      <c r="B112" s="39"/>
      <c r="C112" s="12"/>
      <c r="D112" s="12"/>
      <c r="E112" s="12" t="s">
        <v>4</v>
      </c>
      <c r="F112" s="24"/>
      <c r="G112" s="25"/>
      <c r="H112" s="25"/>
      <c r="I112" s="40">
        <f t="shared" si="22"/>
        <v>0</v>
      </c>
      <c r="J112" s="25"/>
      <c r="K112" s="25"/>
      <c r="L112" s="25"/>
      <c r="M112" s="25"/>
      <c r="N112" s="25"/>
      <c r="O112" s="25"/>
      <c r="P112" s="25"/>
      <c r="Q112" s="25"/>
      <c r="R112" s="25"/>
      <c r="S112" s="25"/>
      <c r="T112" s="25"/>
      <c r="U112" s="25"/>
      <c r="V112" s="40">
        <f t="shared" si="23"/>
        <v>0</v>
      </c>
      <c r="W112" s="25"/>
      <c r="X112" s="25"/>
      <c r="Y112" s="25"/>
      <c r="Z112" s="42"/>
      <c r="AA112" s="42"/>
      <c r="AB112" s="25"/>
      <c r="AC112" s="25"/>
      <c r="AD112" s="25"/>
      <c r="AE112" s="25"/>
      <c r="AF112" s="25"/>
      <c r="AG112" s="25"/>
      <c r="AH112" s="44"/>
      <c r="AI112" s="44">
        <f t="shared" si="24"/>
        <v>0</v>
      </c>
      <c r="AJ112" s="40">
        <f t="shared" si="25"/>
        <v>0</v>
      </c>
      <c r="AK112" s="313" t="s">
        <v>4</v>
      </c>
    </row>
    <row r="113" spans="1:37" ht="16" x14ac:dyDescent="0.2">
      <c r="A113" s="9" t="s">
        <v>22</v>
      </c>
      <c r="B113" s="9"/>
      <c r="C113" s="9"/>
      <c r="D113" s="9"/>
      <c r="E113" s="9" t="s">
        <v>5</v>
      </c>
      <c r="F113" s="24"/>
      <c r="G113" s="25"/>
      <c r="H113" s="75"/>
      <c r="I113" s="40">
        <f t="shared" si="22"/>
        <v>0</v>
      </c>
      <c r="J113" s="110"/>
      <c r="K113" s="110"/>
      <c r="L113" s="110"/>
      <c r="M113" s="110"/>
      <c r="N113" s="110"/>
      <c r="O113" s="110"/>
      <c r="P113" s="110"/>
      <c r="Q113" s="110"/>
      <c r="R113" s="110"/>
      <c r="S113" s="110"/>
      <c r="T113" s="25"/>
      <c r="U113" s="25"/>
      <c r="V113" s="40">
        <f t="shared" si="23"/>
        <v>0</v>
      </c>
      <c r="W113" s="42"/>
      <c r="X113" s="42"/>
      <c r="Y113" s="42"/>
      <c r="Z113" s="42"/>
      <c r="AA113" s="25"/>
      <c r="AB113" s="25"/>
      <c r="AC113" s="25"/>
      <c r="AD113" s="25"/>
      <c r="AE113" s="25"/>
      <c r="AF113" s="25"/>
      <c r="AG113" s="25"/>
      <c r="AH113" s="44"/>
      <c r="AI113" s="44">
        <f t="shared" si="24"/>
        <v>0</v>
      </c>
      <c r="AJ113" s="40">
        <f t="shared" si="25"/>
        <v>0</v>
      </c>
      <c r="AK113" s="319" t="s">
        <v>5</v>
      </c>
    </row>
    <row r="114" spans="1:37" ht="16" x14ac:dyDescent="0.2">
      <c r="A114" s="9" t="s">
        <v>23</v>
      </c>
      <c r="B114" s="9"/>
      <c r="C114" s="9"/>
      <c r="D114" s="9"/>
      <c r="E114" s="9" t="s">
        <v>6</v>
      </c>
      <c r="F114" s="24"/>
      <c r="G114" s="75"/>
      <c r="H114" s="25"/>
      <c r="I114" s="40">
        <f t="shared" si="22"/>
        <v>0</v>
      </c>
      <c r="J114" s="25"/>
      <c r="K114" s="25"/>
      <c r="L114" s="110"/>
      <c r="M114" s="110"/>
      <c r="N114" s="110"/>
      <c r="O114" s="110"/>
      <c r="P114" s="110"/>
      <c r="Q114" s="110"/>
      <c r="R114" s="110"/>
      <c r="S114" s="110"/>
      <c r="T114" s="110"/>
      <c r="U114" s="110"/>
      <c r="V114" s="40">
        <f t="shared" si="23"/>
        <v>0</v>
      </c>
      <c r="W114" s="25"/>
      <c r="X114" s="25"/>
      <c r="Y114" s="25"/>
      <c r="Z114" s="25"/>
      <c r="AA114" s="25"/>
      <c r="AB114" s="25"/>
      <c r="AC114" s="25"/>
      <c r="AD114" s="25"/>
      <c r="AE114" s="25"/>
      <c r="AF114" s="25"/>
      <c r="AG114" s="25"/>
      <c r="AH114" s="44"/>
      <c r="AI114" s="44">
        <f t="shared" si="24"/>
        <v>0</v>
      </c>
      <c r="AJ114" s="40">
        <f t="shared" si="25"/>
        <v>0</v>
      </c>
      <c r="AK114" s="319" t="s">
        <v>6</v>
      </c>
    </row>
    <row r="115" spans="1:37" ht="16" x14ac:dyDescent="0.2">
      <c r="A115" s="10" t="s">
        <v>24</v>
      </c>
      <c r="B115" s="10"/>
      <c r="C115" s="10"/>
      <c r="D115" s="10"/>
      <c r="E115" s="10" t="s">
        <v>7</v>
      </c>
      <c r="F115" s="76"/>
      <c r="G115" s="25"/>
      <c r="H115" s="25"/>
      <c r="I115" s="40">
        <f t="shared" si="22"/>
        <v>0</v>
      </c>
      <c r="J115" s="25"/>
      <c r="K115" s="25"/>
      <c r="L115" s="25"/>
      <c r="M115" s="25"/>
      <c r="N115" s="25"/>
      <c r="O115" s="110"/>
      <c r="P115" s="110"/>
      <c r="Q115" s="110"/>
      <c r="R115" s="110"/>
      <c r="S115" s="110"/>
      <c r="T115" s="25"/>
      <c r="U115" s="25"/>
      <c r="V115" s="40">
        <f t="shared" si="23"/>
        <v>0</v>
      </c>
      <c r="W115" s="25"/>
      <c r="X115" s="25"/>
      <c r="Y115" s="25"/>
      <c r="Z115" s="25"/>
      <c r="AA115" s="25"/>
      <c r="AB115" s="25"/>
      <c r="AC115" s="25"/>
      <c r="AD115" s="25"/>
      <c r="AE115" s="25"/>
      <c r="AF115" s="25"/>
      <c r="AG115" s="25"/>
      <c r="AH115" s="44"/>
      <c r="AI115" s="44">
        <f t="shared" si="24"/>
        <v>0</v>
      </c>
      <c r="AJ115" s="40">
        <f t="shared" si="25"/>
        <v>0</v>
      </c>
      <c r="AK115" s="321" t="s">
        <v>7</v>
      </c>
    </row>
    <row r="116" spans="1:37" ht="16" x14ac:dyDescent="0.2">
      <c r="A116" s="10" t="s">
        <v>33</v>
      </c>
      <c r="B116" s="10"/>
      <c r="C116" s="10"/>
      <c r="D116" s="10"/>
      <c r="E116" s="10" t="s">
        <v>8</v>
      </c>
      <c r="F116" s="76"/>
      <c r="G116" s="75"/>
      <c r="H116" s="25"/>
      <c r="I116" s="40">
        <f t="shared" si="22"/>
        <v>0</v>
      </c>
      <c r="J116" s="25"/>
      <c r="K116" s="25"/>
      <c r="L116" s="25"/>
      <c r="M116" s="25"/>
      <c r="N116" s="25"/>
      <c r="O116" s="110"/>
      <c r="P116" s="110"/>
      <c r="Q116" s="110"/>
      <c r="R116" s="110"/>
      <c r="S116" s="110"/>
      <c r="T116" s="110"/>
      <c r="U116" s="110"/>
      <c r="V116" s="40">
        <f t="shared" si="23"/>
        <v>0</v>
      </c>
      <c r="W116" s="42"/>
      <c r="X116" s="42"/>
      <c r="Y116" s="42"/>
      <c r="Z116" s="42"/>
      <c r="AA116" s="42"/>
      <c r="AB116" s="42"/>
      <c r="AC116" s="42"/>
      <c r="AD116" s="42"/>
      <c r="AE116" s="42"/>
      <c r="AF116" s="25"/>
      <c r="AG116" s="25"/>
      <c r="AH116" s="44"/>
      <c r="AI116" s="44">
        <f t="shared" si="24"/>
        <v>0</v>
      </c>
      <c r="AJ116" s="40">
        <f t="shared" si="25"/>
        <v>0</v>
      </c>
      <c r="AK116" s="321" t="s">
        <v>8</v>
      </c>
    </row>
    <row r="117" spans="1:37" ht="16" x14ac:dyDescent="0.2">
      <c r="A117" s="10" t="s">
        <v>25</v>
      </c>
      <c r="B117" s="10">
        <v>200</v>
      </c>
      <c r="C117" s="10">
        <v>9.33</v>
      </c>
      <c r="D117" s="10">
        <f>(B117*C117)</f>
        <v>1866</v>
      </c>
      <c r="E117" s="10" t="s">
        <v>9</v>
      </c>
      <c r="F117" s="24"/>
      <c r="G117" s="25"/>
      <c r="H117" s="25"/>
      <c r="I117" s="40">
        <f t="shared" si="22"/>
        <v>0</v>
      </c>
      <c r="J117" s="25"/>
      <c r="K117" s="25"/>
      <c r="L117" s="25"/>
      <c r="M117" s="25"/>
      <c r="N117" s="25"/>
      <c r="O117" s="25"/>
      <c r="P117" s="25"/>
      <c r="Q117" s="110">
        <v>100</v>
      </c>
      <c r="R117" s="110">
        <v>100</v>
      </c>
      <c r="S117" s="110"/>
      <c r="T117" s="110"/>
      <c r="U117" s="110"/>
      <c r="V117" s="40">
        <f t="shared" si="23"/>
        <v>200</v>
      </c>
      <c r="W117" s="25"/>
      <c r="X117" s="25"/>
      <c r="Y117" s="25"/>
      <c r="Z117" s="25"/>
      <c r="AA117" s="25"/>
      <c r="AB117" s="25"/>
      <c r="AC117" s="25"/>
      <c r="AD117" s="25"/>
      <c r="AE117" s="25"/>
      <c r="AF117" s="25"/>
      <c r="AG117" s="25"/>
      <c r="AH117" s="44"/>
      <c r="AI117" s="44">
        <f t="shared" si="24"/>
        <v>0</v>
      </c>
      <c r="AJ117" s="40">
        <f t="shared" si="25"/>
        <v>200</v>
      </c>
      <c r="AK117" s="321" t="s">
        <v>9</v>
      </c>
    </row>
    <row r="118" spans="1:37" ht="16" x14ac:dyDescent="0.2">
      <c r="A118" s="10" t="s">
        <v>82</v>
      </c>
      <c r="B118" s="10">
        <v>1963.65</v>
      </c>
      <c r="C118" s="10">
        <v>9.33</v>
      </c>
      <c r="D118" s="10">
        <f>(B118*C118)</f>
        <v>18320.854500000001</v>
      </c>
      <c r="E118" s="10" t="s">
        <v>81</v>
      </c>
      <c r="F118" s="24"/>
      <c r="G118" s="25"/>
      <c r="H118" s="25"/>
      <c r="I118" s="40">
        <f t="shared" si="22"/>
        <v>0</v>
      </c>
      <c r="J118" s="25"/>
      <c r="K118" s="25"/>
      <c r="L118" s="25"/>
      <c r="M118" s="25"/>
      <c r="N118" s="110">
        <v>58.9</v>
      </c>
      <c r="O118" s="110">
        <v>147.25</v>
      </c>
      <c r="P118" s="110">
        <v>147.25</v>
      </c>
      <c r="Q118" s="110">
        <v>47.25</v>
      </c>
      <c r="R118" s="110">
        <v>47.25</v>
      </c>
      <c r="S118" s="25"/>
      <c r="T118" s="25"/>
      <c r="U118" s="25"/>
      <c r="V118" s="40">
        <f t="shared" si="23"/>
        <v>447.9</v>
      </c>
      <c r="W118" s="25"/>
      <c r="X118" s="42">
        <v>110.54</v>
      </c>
      <c r="Y118" s="42">
        <v>147.25</v>
      </c>
      <c r="Z118" s="42">
        <v>147.25</v>
      </c>
      <c r="AA118" s="91">
        <v>121.25</v>
      </c>
      <c r="AB118" s="42">
        <v>121.25</v>
      </c>
      <c r="AC118" s="91">
        <v>121.25</v>
      </c>
      <c r="AD118" s="91">
        <v>121.25</v>
      </c>
      <c r="AE118" s="42">
        <v>147.25</v>
      </c>
      <c r="AF118" s="42">
        <v>147.25</v>
      </c>
      <c r="AG118" s="42">
        <v>147.25</v>
      </c>
      <c r="AH118" s="43">
        <v>32</v>
      </c>
      <c r="AI118" s="44">
        <f t="shared" si="24"/>
        <v>1363.79</v>
      </c>
      <c r="AJ118" s="40">
        <f t="shared" si="25"/>
        <v>1811.69</v>
      </c>
      <c r="AK118" s="321" t="s">
        <v>81</v>
      </c>
    </row>
    <row r="119" spans="1:37" ht="16" x14ac:dyDescent="0.2">
      <c r="A119" s="11" t="s">
        <v>84</v>
      </c>
      <c r="B119" s="11"/>
      <c r="C119" s="11"/>
      <c r="D119" s="11"/>
      <c r="E119" s="11" t="s">
        <v>83</v>
      </c>
      <c r="F119" s="24"/>
      <c r="G119" s="25"/>
      <c r="H119" s="25"/>
      <c r="I119" s="40">
        <f t="shared" si="22"/>
        <v>0</v>
      </c>
      <c r="J119" s="25"/>
      <c r="K119" s="25"/>
      <c r="L119" s="25"/>
      <c r="M119" s="110"/>
      <c r="N119" s="110"/>
      <c r="O119" s="110"/>
      <c r="P119" s="110"/>
      <c r="Q119" s="110"/>
      <c r="R119" s="110"/>
      <c r="S119" s="110"/>
      <c r="T119" s="110"/>
      <c r="U119" s="110"/>
      <c r="V119" s="40">
        <f t="shared" si="23"/>
        <v>0</v>
      </c>
      <c r="W119" s="42"/>
      <c r="X119" s="42"/>
      <c r="Y119" s="42"/>
      <c r="Z119" s="42"/>
      <c r="AA119" s="42"/>
      <c r="AB119" s="42"/>
      <c r="AC119" s="42"/>
      <c r="AD119" s="42"/>
      <c r="AE119" s="42"/>
      <c r="AF119" s="25"/>
      <c r="AG119" s="25"/>
      <c r="AH119" s="44"/>
      <c r="AI119" s="44">
        <f t="shared" si="24"/>
        <v>0</v>
      </c>
      <c r="AJ119" s="40">
        <f t="shared" si="25"/>
        <v>0</v>
      </c>
      <c r="AK119" s="322" t="s">
        <v>83</v>
      </c>
    </row>
    <row r="120" spans="1:37" ht="16" x14ac:dyDescent="0.2">
      <c r="A120" s="11" t="s">
        <v>26</v>
      </c>
      <c r="B120" s="11"/>
      <c r="C120" s="11"/>
      <c r="D120" s="11"/>
      <c r="E120" s="11" t="s">
        <v>10</v>
      </c>
      <c r="F120" s="24"/>
      <c r="G120" s="25"/>
      <c r="H120" s="75"/>
      <c r="I120" s="40">
        <f t="shared" si="22"/>
        <v>0</v>
      </c>
      <c r="J120" s="110"/>
      <c r="K120" s="110"/>
      <c r="L120" s="25"/>
      <c r="M120" s="25"/>
      <c r="N120" s="110"/>
      <c r="O120" s="110"/>
      <c r="P120" s="110"/>
      <c r="Q120" s="110"/>
      <c r="R120" s="110"/>
      <c r="S120" s="110"/>
      <c r="T120" s="110"/>
      <c r="U120" s="110"/>
      <c r="V120" s="40">
        <f t="shared" si="23"/>
        <v>0</v>
      </c>
      <c r="W120" s="25"/>
      <c r="X120" s="25"/>
      <c r="Y120" s="25"/>
      <c r="Z120" s="25"/>
      <c r="AA120" s="25"/>
      <c r="AB120" s="25"/>
      <c r="AC120" s="25"/>
      <c r="AD120" s="25"/>
      <c r="AE120" s="25"/>
      <c r="AF120" s="25"/>
      <c r="AG120" s="25"/>
      <c r="AH120" s="44"/>
      <c r="AI120" s="44">
        <f t="shared" si="24"/>
        <v>0</v>
      </c>
      <c r="AJ120" s="40">
        <f t="shared" si="25"/>
        <v>0</v>
      </c>
      <c r="AK120" s="322" t="s">
        <v>10</v>
      </c>
    </row>
    <row r="121" spans="1:37" ht="16" x14ac:dyDescent="0.2">
      <c r="A121" s="13" t="s">
        <v>27</v>
      </c>
      <c r="B121" s="13"/>
      <c r="C121" s="13"/>
      <c r="D121" s="13"/>
      <c r="E121" s="13" t="s">
        <v>11</v>
      </c>
      <c r="F121" s="24"/>
      <c r="G121" s="25"/>
      <c r="H121" s="25"/>
      <c r="I121" s="40">
        <f t="shared" si="22"/>
        <v>0</v>
      </c>
      <c r="J121" s="25"/>
      <c r="K121" s="25"/>
      <c r="L121" s="25"/>
      <c r="M121" s="25"/>
      <c r="N121" s="25"/>
      <c r="O121" s="25"/>
      <c r="P121" s="25"/>
      <c r="Q121" s="25"/>
      <c r="R121" s="25"/>
      <c r="S121" s="25"/>
      <c r="T121" s="25"/>
      <c r="U121" s="25"/>
      <c r="V121" s="40">
        <f t="shared" si="23"/>
        <v>0</v>
      </c>
      <c r="W121" s="42"/>
      <c r="X121" s="42"/>
      <c r="Y121" s="42"/>
      <c r="Z121" s="25"/>
      <c r="AA121" s="25"/>
      <c r="AB121" s="25"/>
      <c r="AC121" s="25"/>
      <c r="AD121" s="25"/>
      <c r="AE121" s="25"/>
      <c r="AF121" s="25"/>
      <c r="AG121" s="25"/>
      <c r="AH121" s="44"/>
      <c r="AI121" s="44">
        <f t="shared" si="24"/>
        <v>0</v>
      </c>
      <c r="AJ121" s="40">
        <f t="shared" si="25"/>
        <v>0</v>
      </c>
      <c r="AK121" s="323" t="s">
        <v>11</v>
      </c>
    </row>
    <row r="122" spans="1:37" ht="16" x14ac:dyDescent="0.2">
      <c r="A122" s="13" t="s">
        <v>28</v>
      </c>
      <c r="B122" s="13"/>
      <c r="C122" s="13"/>
      <c r="D122" s="13"/>
      <c r="E122" s="13" t="s">
        <v>12</v>
      </c>
      <c r="F122" s="24"/>
      <c r="G122" s="33"/>
      <c r="H122" s="25"/>
      <c r="I122" s="40">
        <f t="shared" si="22"/>
        <v>0</v>
      </c>
      <c r="J122" s="25"/>
      <c r="K122" s="25"/>
      <c r="L122" s="25"/>
      <c r="M122" s="25"/>
      <c r="N122" s="25"/>
      <c r="O122" s="25"/>
      <c r="P122" s="25"/>
      <c r="Q122" s="25"/>
      <c r="R122" s="25"/>
      <c r="S122" s="25"/>
      <c r="T122" s="25"/>
      <c r="U122" s="25"/>
      <c r="V122" s="40">
        <f t="shared" si="23"/>
        <v>0</v>
      </c>
      <c r="W122" s="42"/>
      <c r="X122" s="42"/>
      <c r="Y122" s="42"/>
      <c r="Z122" s="25"/>
      <c r="AA122" s="25"/>
      <c r="AB122" s="25"/>
      <c r="AC122" s="25"/>
      <c r="AD122" s="25"/>
      <c r="AE122" s="25"/>
      <c r="AF122" s="25"/>
      <c r="AG122" s="25"/>
      <c r="AH122" s="44"/>
      <c r="AI122" s="44">
        <f t="shared" si="24"/>
        <v>0</v>
      </c>
      <c r="AJ122" s="40">
        <f t="shared" si="25"/>
        <v>0</v>
      </c>
      <c r="AK122" s="323" t="s">
        <v>12</v>
      </c>
    </row>
    <row r="123" spans="1:37" ht="16" x14ac:dyDescent="0.2">
      <c r="A123" s="13" t="s">
        <v>29</v>
      </c>
      <c r="B123" s="13"/>
      <c r="C123" s="13"/>
      <c r="D123" s="13"/>
      <c r="E123" s="13" t="s">
        <v>13</v>
      </c>
      <c r="F123" s="24"/>
      <c r="G123" s="33"/>
      <c r="H123" s="25"/>
      <c r="I123" s="40">
        <f t="shared" si="22"/>
        <v>0</v>
      </c>
      <c r="J123" s="25"/>
      <c r="K123" s="25"/>
      <c r="L123" s="25"/>
      <c r="M123" s="25"/>
      <c r="N123" s="25"/>
      <c r="O123" s="25"/>
      <c r="P123" s="25"/>
      <c r="Q123" s="25"/>
      <c r="R123" s="25"/>
      <c r="S123" s="25"/>
      <c r="T123" s="25"/>
      <c r="U123" s="25"/>
      <c r="V123" s="40">
        <f t="shared" si="23"/>
        <v>0</v>
      </c>
      <c r="W123" s="25"/>
      <c r="X123" s="42"/>
      <c r="Y123" s="42"/>
      <c r="Z123" s="42"/>
      <c r="AA123" s="25"/>
      <c r="AB123" s="25"/>
      <c r="AC123" s="25"/>
      <c r="AD123" s="25"/>
      <c r="AE123" s="25"/>
      <c r="AF123" s="25"/>
      <c r="AG123" s="25"/>
      <c r="AH123" s="44"/>
      <c r="AI123" s="44">
        <f t="shared" si="24"/>
        <v>0</v>
      </c>
      <c r="AJ123" s="40">
        <f t="shared" si="25"/>
        <v>0</v>
      </c>
      <c r="AK123" s="323" t="s">
        <v>13</v>
      </c>
    </row>
    <row r="124" spans="1:37" ht="16" x14ac:dyDescent="0.2">
      <c r="A124" s="13" t="s">
        <v>30</v>
      </c>
      <c r="B124" s="13"/>
      <c r="C124" s="13"/>
      <c r="D124" s="13"/>
      <c r="E124" s="13" t="s">
        <v>14</v>
      </c>
      <c r="F124" s="24"/>
      <c r="G124" s="33"/>
      <c r="H124" s="25"/>
      <c r="I124" s="40">
        <f t="shared" si="22"/>
        <v>0</v>
      </c>
      <c r="J124" s="25"/>
      <c r="K124" s="25"/>
      <c r="L124" s="25"/>
      <c r="M124" s="25"/>
      <c r="N124" s="25"/>
      <c r="O124" s="25"/>
      <c r="P124" s="25"/>
      <c r="Q124" s="25"/>
      <c r="R124" s="25"/>
      <c r="S124" s="25"/>
      <c r="T124" s="25"/>
      <c r="U124" s="25"/>
      <c r="V124" s="40">
        <f t="shared" si="23"/>
        <v>0</v>
      </c>
      <c r="W124" s="25"/>
      <c r="X124" s="42"/>
      <c r="Y124" s="42"/>
      <c r="Z124" s="42"/>
      <c r="AA124" s="25"/>
      <c r="AB124" s="25"/>
      <c r="AC124" s="25"/>
      <c r="AD124" s="25"/>
      <c r="AE124" s="25"/>
      <c r="AF124" s="25"/>
      <c r="AG124" s="25"/>
      <c r="AH124" s="44"/>
      <c r="AI124" s="44">
        <f t="shared" si="24"/>
        <v>0</v>
      </c>
      <c r="AJ124" s="40">
        <f t="shared" si="25"/>
        <v>0</v>
      </c>
      <c r="AK124" s="323" t="s">
        <v>14</v>
      </c>
    </row>
    <row r="125" spans="1:37" ht="16" x14ac:dyDescent="0.2">
      <c r="A125" s="13" t="s">
        <v>31</v>
      </c>
      <c r="B125" s="13">
        <v>104</v>
      </c>
      <c r="C125" s="13">
        <v>9.33</v>
      </c>
      <c r="D125" s="13">
        <f>(B125*C125)</f>
        <v>970.32</v>
      </c>
      <c r="E125" s="13" t="s">
        <v>15</v>
      </c>
      <c r="F125" s="24"/>
      <c r="G125" s="33"/>
      <c r="H125" s="25"/>
      <c r="I125" s="40">
        <f t="shared" si="22"/>
        <v>0</v>
      </c>
      <c r="J125" s="25"/>
      <c r="K125" s="25"/>
      <c r="L125" s="25"/>
      <c r="M125" s="25"/>
      <c r="N125" s="25"/>
      <c r="O125" s="25"/>
      <c r="P125" s="25"/>
      <c r="Q125" s="25"/>
      <c r="R125" s="25"/>
      <c r="S125" s="25"/>
      <c r="T125" s="25"/>
      <c r="U125" s="25"/>
      <c r="V125" s="40">
        <f t="shared" si="23"/>
        <v>0</v>
      </c>
      <c r="W125" s="25"/>
      <c r="X125" s="25"/>
      <c r="Y125" s="25"/>
      <c r="Z125" s="25"/>
      <c r="AA125" s="42">
        <v>26</v>
      </c>
      <c r="AB125" s="42">
        <v>26</v>
      </c>
      <c r="AC125" s="42">
        <v>26</v>
      </c>
      <c r="AD125" s="42">
        <v>26</v>
      </c>
      <c r="AE125" s="25"/>
      <c r="AF125" s="25"/>
      <c r="AG125" s="25"/>
      <c r="AH125" s="44"/>
      <c r="AI125" s="44">
        <f t="shared" si="24"/>
        <v>104</v>
      </c>
      <c r="AJ125" s="40">
        <f t="shared" si="25"/>
        <v>104</v>
      </c>
      <c r="AK125" s="323" t="s">
        <v>15</v>
      </c>
    </row>
    <row r="126" spans="1:37" ht="16" x14ac:dyDescent="0.2">
      <c r="A126" s="13" t="s">
        <v>32</v>
      </c>
      <c r="B126" s="13"/>
      <c r="C126" s="13"/>
      <c r="D126" s="13"/>
      <c r="E126" s="13" t="s">
        <v>16</v>
      </c>
      <c r="F126" s="111"/>
      <c r="G126" s="112"/>
      <c r="H126" s="57"/>
      <c r="I126" s="262">
        <f t="shared" si="22"/>
        <v>0</v>
      </c>
      <c r="J126" s="57"/>
      <c r="K126" s="57"/>
      <c r="L126" s="57"/>
      <c r="M126" s="57"/>
      <c r="N126" s="57"/>
      <c r="O126" s="57"/>
      <c r="P126" s="57"/>
      <c r="Q126" s="57"/>
      <c r="R126" s="57"/>
      <c r="S126" s="57"/>
      <c r="T126" s="57"/>
      <c r="U126" s="57"/>
      <c r="V126" s="262">
        <f t="shared" si="23"/>
        <v>0</v>
      </c>
      <c r="W126" s="57"/>
      <c r="X126" s="57"/>
      <c r="Y126" s="57"/>
      <c r="Z126" s="57"/>
      <c r="AA126" s="57"/>
      <c r="AB126" s="57"/>
      <c r="AC126" s="57"/>
      <c r="AD126" s="57"/>
      <c r="AE126" s="58"/>
      <c r="AF126" s="58"/>
      <c r="AG126" s="58"/>
      <c r="AH126" s="59"/>
      <c r="AI126" s="44">
        <f t="shared" si="24"/>
        <v>0</v>
      </c>
      <c r="AJ126" s="40">
        <f t="shared" si="25"/>
        <v>0</v>
      </c>
      <c r="AK126" s="323" t="s">
        <v>16</v>
      </c>
    </row>
    <row r="127" spans="1:37" ht="16" x14ac:dyDescent="0.2">
      <c r="A127" s="4" t="s">
        <v>136</v>
      </c>
      <c r="B127" s="30">
        <f>SUM(B113:B126)</f>
        <v>2267.65</v>
      </c>
      <c r="D127" s="30">
        <f>SUM(D113:D126)</f>
        <v>21157.174500000001</v>
      </c>
      <c r="E127" s="3" t="s">
        <v>140</v>
      </c>
      <c r="F127" s="265">
        <f t="shared" ref="F127:M127" si="26">SUM(F108:F126)</f>
        <v>0</v>
      </c>
      <c r="G127" s="268">
        <f t="shared" si="26"/>
        <v>0</v>
      </c>
      <c r="H127" s="268">
        <f t="shared" si="26"/>
        <v>0</v>
      </c>
      <c r="I127" s="264">
        <f>SUM(I108:I126)</f>
        <v>0</v>
      </c>
      <c r="J127" s="268">
        <f t="shared" si="26"/>
        <v>0</v>
      </c>
      <c r="K127" s="268">
        <f t="shared" si="26"/>
        <v>0</v>
      </c>
      <c r="L127" s="268">
        <f t="shared" si="26"/>
        <v>0</v>
      </c>
      <c r="M127" s="268">
        <f t="shared" si="26"/>
        <v>0</v>
      </c>
      <c r="N127" s="268">
        <f>SUM(N108:N126)</f>
        <v>58.9</v>
      </c>
      <c r="O127" s="268">
        <f t="shared" ref="O127:T127" si="27">SUM(O108:O126)</f>
        <v>147.25</v>
      </c>
      <c r="P127" s="268">
        <f t="shared" si="27"/>
        <v>147.25</v>
      </c>
      <c r="Q127" s="268">
        <f t="shared" si="27"/>
        <v>147.25</v>
      </c>
      <c r="R127" s="268">
        <f t="shared" si="27"/>
        <v>147.25</v>
      </c>
      <c r="S127" s="268">
        <f t="shared" si="27"/>
        <v>0</v>
      </c>
      <c r="T127" s="268">
        <f t="shared" si="27"/>
        <v>0</v>
      </c>
      <c r="U127" s="268">
        <f>SUM(U108:U126)</f>
        <v>0</v>
      </c>
      <c r="V127" s="264">
        <f>SUM(J127:U127)</f>
        <v>647.9</v>
      </c>
      <c r="W127" s="268">
        <f>SUM(W108:W126)</f>
        <v>0</v>
      </c>
      <c r="X127" s="268">
        <f>SUM(X108:X126)</f>
        <v>110.54</v>
      </c>
      <c r="Y127" s="268">
        <f>SUM(Y108:Y126)</f>
        <v>147.25</v>
      </c>
      <c r="Z127" s="268">
        <f t="shared" ref="Z127:AH127" si="28">SUM(Z108:Z126)</f>
        <v>147.25</v>
      </c>
      <c r="AA127" s="268">
        <f t="shared" si="28"/>
        <v>147.25</v>
      </c>
      <c r="AB127" s="268">
        <f t="shared" si="28"/>
        <v>147.25</v>
      </c>
      <c r="AC127" s="268">
        <f t="shared" si="28"/>
        <v>147.25</v>
      </c>
      <c r="AD127" s="268">
        <f t="shared" si="28"/>
        <v>147.25</v>
      </c>
      <c r="AE127" s="268">
        <f t="shared" si="28"/>
        <v>147.25</v>
      </c>
      <c r="AF127" s="268">
        <f t="shared" si="28"/>
        <v>147.25</v>
      </c>
      <c r="AG127" s="268">
        <f t="shared" si="28"/>
        <v>147.25</v>
      </c>
      <c r="AH127" s="268">
        <f t="shared" si="28"/>
        <v>32</v>
      </c>
      <c r="AI127" s="261">
        <f>SUM(AI108:AI126)</f>
        <v>1467.79</v>
      </c>
      <c r="AJ127" s="263">
        <f>SUM(AJ108:AJ126)</f>
        <v>2115.69</v>
      </c>
    </row>
    <row r="130" spans="1:23" ht="16" x14ac:dyDescent="0.2">
      <c r="A130" s="9" t="s">
        <v>145</v>
      </c>
      <c r="F130" s="405" t="s">
        <v>100</v>
      </c>
      <c r="G130" s="406"/>
      <c r="H130" s="407"/>
      <c r="I130" s="422" t="s">
        <v>102</v>
      </c>
      <c r="J130" s="422"/>
      <c r="K130" s="422"/>
      <c r="L130" s="422"/>
      <c r="M130" s="422"/>
      <c r="N130" s="422"/>
      <c r="O130" s="422"/>
      <c r="P130" s="422"/>
      <c r="Q130" s="422"/>
      <c r="R130" s="422"/>
      <c r="S130" s="422"/>
      <c r="T130" s="422"/>
      <c r="U130" s="81"/>
    </row>
    <row r="131" spans="1:23" ht="16" x14ac:dyDescent="0.2">
      <c r="F131" s="66" t="s">
        <v>146</v>
      </c>
      <c r="G131" s="66" t="s">
        <v>147</v>
      </c>
      <c r="H131" s="66" t="s">
        <v>148</v>
      </c>
      <c r="I131" s="113" t="s">
        <v>119</v>
      </c>
      <c r="J131" s="66" t="s">
        <v>120</v>
      </c>
      <c r="K131" s="66" t="s">
        <v>121</v>
      </c>
      <c r="L131" s="66" t="s">
        <v>122</v>
      </c>
      <c r="M131" s="66" t="s">
        <v>123</v>
      </c>
      <c r="N131" s="66" t="s">
        <v>124</v>
      </c>
      <c r="O131" s="66" t="s">
        <v>125</v>
      </c>
      <c r="P131" s="66" t="s">
        <v>126</v>
      </c>
      <c r="Q131" s="66" t="s">
        <v>127</v>
      </c>
      <c r="R131" s="66" t="s">
        <v>128</v>
      </c>
      <c r="S131" s="66" t="s">
        <v>129</v>
      </c>
      <c r="T131" s="66" t="s">
        <v>130</v>
      </c>
      <c r="U131" s="66" t="s">
        <v>149</v>
      </c>
      <c r="V131" s="30" t="s">
        <v>150</v>
      </c>
    </row>
    <row r="132" spans="1:23" ht="16" x14ac:dyDescent="0.2">
      <c r="A132" s="30" t="s">
        <v>131</v>
      </c>
      <c r="B132" s="30" t="s">
        <v>132</v>
      </c>
      <c r="C132" s="30" t="s">
        <v>133</v>
      </c>
      <c r="D132" s="30" t="s">
        <v>134</v>
      </c>
      <c r="E132" s="30" t="s">
        <v>135</v>
      </c>
      <c r="F132" s="67">
        <v>0</v>
      </c>
      <c r="G132" s="67">
        <v>0</v>
      </c>
      <c r="H132" s="67">
        <v>0</v>
      </c>
      <c r="I132" s="114">
        <v>0</v>
      </c>
      <c r="J132" s="67">
        <v>0</v>
      </c>
      <c r="K132" s="67">
        <v>0</v>
      </c>
      <c r="L132" s="67">
        <v>0</v>
      </c>
      <c r="M132" s="115">
        <v>0</v>
      </c>
      <c r="N132" s="115">
        <v>0</v>
      </c>
      <c r="O132" s="115">
        <v>147.25</v>
      </c>
      <c r="P132" s="115">
        <v>147.25</v>
      </c>
      <c r="Q132" s="115">
        <v>147.25</v>
      </c>
      <c r="R132" s="67">
        <v>0</v>
      </c>
      <c r="S132" s="67">
        <v>0</v>
      </c>
      <c r="T132" s="116">
        <v>0</v>
      </c>
      <c r="U132" s="117"/>
    </row>
    <row r="133" spans="1:23" ht="16" x14ac:dyDescent="0.2">
      <c r="A133" s="12" t="s">
        <v>17</v>
      </c>
      <c r="B133" s="39"/>
      <c r="C133" s="12"/>
      <c r="D133" s="12"/>
      <c r="E133" s="12" t="s">
        <v>0</v>
      </c>
      <c r="F133" s="118"/>
      <c r="G133" s="8"/>
      <c r="H133" s="119"/>
      <c r="I133" s="6"/>
      <c r="J133" s="6"/>
      <c r="K133" s="6"/>
      <c r="L133" s="6"/>
      <c r="M133" s="6"/>
      <c r="N133" s="6"/>
      <c r="O133" s="6"/>
      <c r="P133" s="6"/>
      <c r="Q133" s="6"/>
      <c r="R133" s="6"/>
      <c r="S133" s="6"/>
      <c r="T133" s="6"/>
      <c r="U133" s="120">
        <f>SUM(F133:T133)</f>
        <v>0</v>
      </c>
      <c r="V133">
        <f>(B133-U133)</f>
        <v>0</v>
      </c>
      <c r="W133" s="12" t="s">
        <v>0</v>
      </c>
    </row>
    <row r="134" spans="1:23" ht="16" x14ac:dyDescent="0.2">
      <c r="A134" s="12" t="s">
        <v>18</v>
      </c>
      <c r="B134" s="39"/>
      <c r="C134" s="12"/>
      <c r="D134" s="12"/>
      <c r="E134" s="12" t="s">
        <v>1</v>
      </c>
      <c r="F134" s="74"/>
      <c r="H134" s="119"/>
      <c r="I134" s="6"/>
      <c r="J134" s="6"/>
      <c r="K134" s="6"/>
      <c r="L134" s="6"/>
      <c r="M134" s="6"/>
      <c r="N134" s="6"/>
      <c r="O134" s="6"/>
      <c r="P134" s="6"/>
      <c r="Q134" s="6"/>
      <c r="R134" s="6"/>
      <c r="S134" s="6"/>
      <c r="T134" s="6"/>
      <c r="U134" s="120">
        <f>SUM(I134:T134)</f>
        <v>0</v>
      </c>
      <c r="V134">
        <f t="shared" ref="V134:V151" si="29">(B134-U134)</f>
        <v>0</v>
      </c>
      <c r="W134" s="12" t="s">
        <v>1</v>
      </c>
    </row>
    <row r="135" spans="1:23" ht="16" x14ac:dyDescent="0.2">
      <c r="A135" s="12" t="s">
        <v>19</v>
      </c>
      <c r="B135" s="39"/>
      <c r="C135" s="12"/>
      <c r="D135" s="12"/>
      <c r="E135" s="12" t="s">
        <v>2</v>
      </c>
      <c r="F135" s="74"/>
      <c r="H135" s="119"/>
      <c r="I135" s="6"/>
      <c r="J135" s="6"/>
      <c r="K135" s="6"/>
      <c r="L135" s="6"/>
      <c r="M135" s="6"/>
      <c r="N135" s="6"/>
      <c r="O135" s="6"/>
      <c r="P135" s="6"/>
      <c r="Q135" s="6"/>
      <c r="R135" s="6"/>
      <c r="S135" s="6"/>
      <c r="T135" s="6"/>
      <c r="U135" s="120">
        <f>SUM(F135:T135)</f>
        <v>0</v>
      </c>
      <c r="V135">
        <f t="shared" si="29"/>
        <v>0</v>
      </c>
      <c r="W135" s="12" t="s">
        <v>2</v>
      </c>
    </row>
    <row r="136" spans="1:23" ht="16" x14ac:dyDescent="0.2">
      <c r="A136" s="12" t="s">
        <v>20</v>
      </c>
      <c r="B136" s="39"/>
      <c r="C136" s="12"/>
      <c r="D136" s="12"/>
      <c r="E136" s="12" t="s">
        <v>3</v>
      </c>
      <c r="F136" s="74"/>
      <c r="H136" s="119"/>
      <c r="J136" s="6"/>
      <c r="K136" s="6"/>
      <c r="L136" s="6"/>
      <c r="M136" s="6"/>
      <c r="S136" s="6"/>
      <c r="T136" s="6"/>
      <c r="U136" s="120">
        <f>SUM(F136:T136)</f>
        <v>0</v>
      </c>
      <c r="V136">
        <f t="shared" si="29"/>
        <v>0</v>
      </c>
      <c r="W136" s="12" t="s">
        <v>3</v>
      </c>
    </row>
    <row r="137" spans="1:23" ht="16" x14ac:dyDescent="0.2">
      <c r="A137" s="12" t="s">
        <v>21</v>
      </c>
      <c r="B137" s="39"/>
      <c r="C137" s="12"/>
      <c r="D137" s="12"/>
      <c r="E137" s="12" t="s">
        <v>4</v>
      </c>
      <c r="F137" s="74"/>
      <c r="H137" s="7"/>
      <c r="U137" s="120">
        <f t="shared" ref="U137:U151" si="30">SUM(I137:T137)</f>
        <v>0</v>
      </c>
      <c r="V137">
        <f t="shared" si="29"/>
        <v>0</v>
      </c>
      <c r="W137" s="12" t="s">
        <v>4</v>
      </c>
    </row>
    <row r="138" spans="1:23" ht="16" x14ac:dyDescent="0.2">
      <c r="A138" s="9" t="s">
        <v>22</v>
      </c>
      <c r="B138" s="9"/>
      <c r="C138" s="9"/>
      <c r="D138" s="9"/>
      <c r="E138" s="9" t="s">
        <v>5</v>
      </c>
      <c r="F138" s="74"/>
      <c r="H138" s="119"/>
      <c r="I138" s="6"/>
      <c r="J138" s="6"/>
      <c r="K138" s="6"/>
      <c r="L138" s="6"/>
      <c r="M138" s="6"/>
      <c r="N138" s="6"/>
      <c r="O138" s="6"/>
      <c r="P138" s="6"/>
      <c r="Q138" s="6"/>
      <c r="R138" s="6"/>
      <c r="U138" s="120">
        <f t="shared" si="30"/>
        <v>0</v>
      </c>
      <c r="V138">
        <f t="shared" si="29"/>
        <v>0</v>
      </c>
      <c r="W138" s="9" t="s">
        <v>5</v>
      </c>
    </row>
    <row r="139" spans="1:23" ht="16" x14ac:dyDescent="0.2">
      <c r="A139" s="9" t="s">
        <v>23</v>
      </c>
      <c r="B139" s="9">
        <v>125.34</v>
      </c>
      <c r="C139" s="9">
        <v>9.2100000000000009</v>
      </c>
      <c r="D139" s="9">
        <f>(B139*C139)</f>
        <v>1154.3814000000002</v>
      </c>
      <c r="E139" s="9" t="s">
        <v>6</v>
      </c>
      <c r="F139" s="74"/>
      <c r="G139" s="8"/>
      <c r="H139" s="7"/>
      <c r="K139" s="6"/>
      <c r="L139" s="6"/>
      <c r="M139" s="6"/>
      <c r="N139" s="6"/>
      <c r="O139" s="6">
        <v>72.59</v>
      </c>
      <c r="P139" s="6">
        <v>52.75</v>
      </c>
      <c r="Q139" s="6"/>
      <c r="R139" s="6"/>
      <c r="S139" s="6"/>
      <c r="T139" s="6"/>
      <c r="U139" s="120">
        <f t="shared" si="30"/>
        <v>125.34</v>
      </c>
      <c r="V139">
        <f t="shared" si="29"/>
        <v>0</v>
      </c>
      <c r="W139" s="9" t="s">
        <v>6</v>
      </c>
    </row>
    <row r="140" spans="1:23" ht="16" x14ac:dyDescent="0.2">
      <c r="A140" s="10" t="s">
        <v>24</v>
      </c>
      <c r="B140" s="10">
        <v>85.34</v>
      </c>
      <c r="C140" s="10">
        <v>9.2100000000000009</v>
      </c>
      <c r="D140" s="10">
        <f>(B140*C140)</f>
        <v>785.98140000000012</v>
      </c>
      <c r="E140" s="10" t="s">
        <v>7</v>
      </c>
      <c r="F140" s="118"/>
      <c r="H140" s="7"/>
      <c r="N140" s="6"/>
      <c r="O140" s="6"/>
      <c r="P140" s="6"/>
      <c r="Q140" s="6">
        <v>85.34</v>
      </c>
      <c r="R140" s="6"/>
      <c r="U140" s="120">
        <f t="shared" si="30"/>
        <v>85.34</v>
      </c>
      <c r="V140">
        <f t="shared" si="29"/>
        <v>0</v>
      </c>
      <c r="W140" s="10" t="s">
        <v>7</v>
      </c>
    </row>
    <row r="141" spans="1:23" ht="16" x14ac:dyDescent="0.2">
      <c r="A141" s="10" t="s">
        <v>139</v>
      </c>
      <c r="B141" s="10"/>
      <c r="C141" s="10"/>
      <c r="D141" s="10"/>
      <c r="E141" s="10" t="s">
        <v>8</v>
      </c>
      <c r="F141" s="118"/>
      <c r="G141" s="8"/>
      <c r="H141" s="7"/>
      <c r="N141" s="6"/>
      <c r="O141" s="6"/>
      <c r="P141" s="6"/>
      <c r="Q141" s="6"/>
      <c r="R141" s="6"/>
      <c r="S141" s="6"/>
      <c r="T141" s="6"/>
      <c r="U141" s="120">
        <f t="shared" si="30"/>
        <v>0</v>
      </c>
      <c r="V141">
        <f t="shared" si="29"/>
        <v>0</v>
      </c>
      <c r="W141" s="10" t="s">
        <v>8</v>
      </c>
    </row>
    <row r="142" spans="1:23" ht="16" x14ac:dyDescent="0.2">
      <c r="A142" s="10" t="s">
        <v>25</v>
      </c>
      <c r="B142" s="10">
        <v>141.75</v>
      </c>
      <c r="C142" s="10">
        <v>9.2100000000000009</v>
      </c>
      <c r="D142" s="10">
        <f>(B142*C142)</f>
        <v>1305.5175000000002</v>
      </c>
      <c r="E142" s="10" t="s">
        <v>9</v>
      </c>
      <c r="F142" s="74"/>
      <c r="H142" s="7"/>
      <c r="P142" s="6">
        <v>94.5</v>
      </c>
      <c r="Q142" s="6">
        <v>47.25</v>
      </c>
      <c r="R142" s="6"/>
      <c r="S142" s="6"/>
      <c r="T142" s="6"/>
      <c r="U142" s="120">
        <f t="shared" si="30"/>
        <v>141.75</v>
      </c>
      <c r="V142">
        <f t="shared" si="29"/>
        <v>0</v>
      </c>
      <c r="W142" s="10" t="s">
        <v>9</v>
      </c>
    </row>
    <row r="143" spans="1:23" ht="16" x14ac:dyDescent="0.2">
      <c r="A143" s="10" t="s">
        <v>82</v>
      </c>
      <c r="B143" s="10"/>
      <c r="C143" s="10"/>
      <c r="D143" s="10"/>
      <c r="E143" s="10" t="s">
        <v>81</v>
      </c>
      <c r="F143" s="74"/>
      <c r="H143" s="7"/>
      <c r="M143" s="6"/>
      <c r="N143" s="6"/>
      <c r="O143" s="6"/>
      <c r="P143" s="6"/>
      <c r="Q143" s="6"/>
      <c r="U143" s="120">
        <f>SUM(F143:T143)</f>
        <v>0</v>
      </c>
      <c r="V143">
        <f t="shared" si="29"/>
        <v>0</v>
      </c>
      <c r="W143" s="10" t="s">
        <v>81</v>
      </c>
    </row>
    <row r="144" spans="1:23" ht="16" x14ac:dyDescent="0.2">
      <c r="A144" s="11" t="s">
        <v>84</v>
      </c>
      <c r="B144" s="11"/>
      <c r="C144" s="11"/>
      <c r="D144" s="11"/>
      <c r="E144" s="11" t="s">
        <v>83</v>
      </c>
      <c r="F144" s="74"/>
      <c r="H144" s="7"/>
      <c r="L144" s="6"/>
      <c r="M144" s="6"/>
      <c r="N144" s="6"/>
      <c r="O144" s="6"/>
      <c r="P144" s="6"/>
      <c r="Q144" s="6"/>
      <c r="R144" s="6"/>
      <c r="S144" s="6"/>
      <c r="T144" s="6"/>
      <c r="U144" s="120"/>
      <c r="W144" s="11" t="s">
        <v>83</v>
      </c>
    </row>
    <row r="145" spans="1:36" ht="16" x14ac:dyDescent="0.2">
      <c r="A145" s="11" t="s">
        <v>26</v>
      </c>
      <c r="B145" s="11"/>
      <c r="C145" s="11"/>
      <c r="D145" s="11"/>
      <c r="E145" s="11" t="s">
        <v>10</v>
      </c>
      <c r="F145" s="74"/>
      <c r="H145" s="119"/>
      <c r="I145" s="6"/>
      <c r="J145" s="6"/>
      <c r="M145" s="6"/>
      <c r="N145" s="6"/>
      <c r="O145" s="6"/>
      <c r="P145" s="6"/>
      <c r="Q145" s="6"/>
      <c r="R145" s="6"/>
      <c r="S145" s="6"/>
      <c r="T145" s="6"/>
      <c r="U145" s="120">
        <f t="shared" si="30"/>
        <v>0</v>
      </c>
      <c r="V145">
        <f t="shared" si="29"/>
        <v>0</v>
      </c>
      <c r="W145" s="11" t="s">
        <v>10</v>
      </c>
    </row>
    <row r="146" spans="1:36" ht="16" x14ac:dyDescent="0.2">
      <c r="A146" s="13" t="s">
        <v>27</v>
      </c>
      <c r="B146" s="13"/>
      <c r="C146" s="13"/>
      <c r="D146" s="13"/>
      <c r="E146" s="13" t="s">
        <v>11</v>
      </c>
      <c r="F146" s="74"/>
      <c r="H146" s="7"/>
      <c r="U146" s="120">
        <f t="shared" si="30"/>
        <v>0</v>
      </c>
      <c r="V146">
        <f t="shared" si="29"/>
        <v>0</v>
      </c>
      <c r="W146" s="13" t="s">
        <v>11</v>
      </c>
    </row>
    <row r="147" spans="1:36" ht="16" x14ac:dyDescent="0.2">
      <c r="A147" s="13" t="s">
        <v>28</v>
      </c>
      <c r="B147" s="13"/>
      <c r="C147" s="13"/>
      <c r="D147" s="13"/>
      <c r="E147" s="13" t="s">
        <v>12</v>
      </c>
      <c r="F147" s="74"/>
      <c r="G147" s="82"/>
      <c r="H147" s="7"/>
      <c r="U147" s="120">
        <f t="shared" si="30"/>
        <v>0</v>
      </c>
      <c r="V147">
        <f t="shared" si="29"/>
        <v>0</v>
      </c>
      <c r="W147" s="13" t="s">
        <v>12</v>
      </c>
    </row>
    <row r="148" spans="1:36" ht="16" x14ac:dyDescent="0.2">
      <c r="A148" s="13" t="s">
        <v>29</v>
      </c>
      <c r="B148" s="13"/>
      <c r="C148" s="13"/>
      <c r="D148" s="13"/>
      <c r="E148" s="13" t="s">
        <v>13</v>
      </c>
      <c r="F148" s="74"/>
      <c r="G148" s="82"/>
      <c r="H148" s="7"/>
      <c r="U148" s="120">
        <f t="shared" si="30"/>
        <v>0</v>
      </c>
      <c r="V148">
        <f t="shared" si="29"/>
        <v>0</v>
      </c>
      <c r="W148" s="13" t="s">
        <v>13</v>
      </c>
    </row>
    <row r="149" spans="1:36" ht="16" x14ac:dyDescent="0.2">
      <c r="A149" s="13" t="s">
        <v>30</v>
      </c>
      <c r="B149" s="13"/>
      <c r="C149" s="13"/>
      <c r="D149" s="13"/>
      <c r="E149" s="13" t="s">
        <v>14</v>
      </c>
      <c r="F149" s="74"/>
      <c r="G149" s="82"/>
      <c r="H149" s="7"/>
      <c r="U149" s="120">
        <f t="shared" si="30"/>
        <v>0</v>
      </c>
      <c r="V149">
        <f t="shared" si="29"/>
        <v>0</v>
      </c>
      <c r="W149" s="13" t="s">
        <v>14</v>
      </c>
    </row>
    <row r="150" spans="1:36" ht="16" x14ac:dyDescent="0.2">
      <c r="A150" s="13" t="s">
        <v>31</v>
      </c>
      <c r="B150" s="13"/>
      <c r="C150" s="13"/>
      <c r="D150" s="13"/>
      <c r="E150" s="13" t="s">
        <v>15</v>
      </c>
      <c r="F150" s="74"/>
      <c r="G150" s="82"/>
      <c r="H150" s="7"/>
      <c r="U150" s="120">
        <f t="shared" si="30"/>
        <v>0</v>
      </c>
      <c r="V150">
        <f t="shared" si="29"/>
        <v>0</v>
      </c>
      <c r="W150" s="13" t="s">
        <v>15</v>
      </c>
    </row>
    <row r="151" spans="1:36" ht="16" x14ac:dyDescent="0.2">
      <c r="A151" s="13" t="s">
        <v>32</v>
      </c>
      <c r="B151" s="13"/>
      <c r="C151" s="13"/>
      <c r="D151" s="13"/>
      <c r="E151" s="13" t="s">
        <v>16</v>
      </c>
      <c r="F151" s="74"/>
      <c r="G151" s="82"/>
      <c r="H151" s="7"/>
      <c r="U151" s="120">
        <f t="shared" si="30"/>
        <v>0</v>
      </c>
      <c r="V151">
        <f t="shared" si="29"/>
        <v>0</v>
      </c>
      <c r="W151" s="13" t="s">
        <v>16</v>
      </c>
    </row>
    <row r="152" spans="1:36" ht="16" x14ac:dyDescent="0.2">
      <c r="A152" s="4" t="s">
        <v>136</v>
      </c>
      <c r="B152" s="30">
        <f>SUM(B138:B151)</f>
        <v>352.43</v>
      </c>
      <c r="D152" s="30">
        <f>SUM(D138:D151)</f>
        <v>3245.8803000000007</v>
      </c>
      <c r="E152" s="3" t="s">
        <v>140</v>
      </c>
      <c r="F152" s="79">
        <f t="shared" ref="F152:V152" si="31">SUM(F133:F151)</f>
        <v>0</v>
      </c>
      <c r="G152" s="80">
        <f t="shared" si="31"/>
        <v>0</v>
      </c>
      <c r="H152" s="81">
        <f t="shared" si="31"/>
        <v>0</v>
      </c>
      <c r="I152" s="80">
        <f t="shared" si="31"/>
        <v>0</v>
      </c>
      <c r="J152" s="80">
        <f t="shared" si="31"/>
        <v>0</v>
      </c>
      <c r="K152" s="80">
        <f t="shared" si="31"/>
        <v>0</v>
      </c>
      <c r="L152" s="80">
        <f t="shared" si="31"/>
        <v>0</v>
      </c>
      <c r="M152" s="80">
        <f t="shared" si="31"/>
        <v>0</v>
      </c>
      <c r="N152" s="80">
        <f t="shared" si="31"/>
        <v>0</v>
      </c>
      <c r="O152" s="80">
        <f t="shared" si="31"/>
        <v>72.59</v>
      </c>
      <c r="P152" s="80">
        <f t="shared" si="31"/>
        <v>147.25</v>
      </c>
      <c r="Q152" s="80">
        <f t="shared" si="31"/>
        <v>132.59</v>
      </c>
      <c r="R152" s="80">
        <f t="shared" si="31"/>
        <v>0</v>
      </c>
      <c r="S152" s="80">
        <f t="shared" si="31"/>
        <v>0</v>
      </c>
      <c r="T152" s="80">
        <f t="shared" si="31"/>
        <v>0</v>
      </c>
      <c r="U152" s="117">
        <f t="shared" si="31"/>
        <v>352.43</v>
      </c>
      <c r="V152">
        <f t="shared" si="31"/>
        <v>0</v>
      </c>
      <c r="W152">
        <f>SUM(U152:V152)</f>
        <v>352.43</v>
      </c>
    </row>
    <row r="153" spans="1:36" ht="16" x14ac:dyDescent="0.2"/>
    <row r="156" spans="1:36" ht="16" x14ac:dyDescent="0.2">
      <c r="A156" s="9" t="s">
        <v>151</v>
      </c>
    </row>
    <row r="157" spans="1:36" ht="16" x14ac:dyDescent="0.2"/>
    <row r="158" spans="1:36" ht="51" x14ac:dyDescent="0.2">
      <c r="F158" s="424" t="s">
        <v>100</v>
      </c>
      <c r="G158" s="424"/>
      <c r="H158" s="424"/>
      <c r="I158" s="36" t="s">
        <v>101</v>
      </c>
      <c r="J158" s="424" t="s">
        <v>102</v>
      </c>
      <c r="K158" s="424"/>
      <c r="L158" s="424"/>
      <c r="M158" s="424"/>
      <c r="N158" s="424"/>
      <c r="O158" s="424"/>
      <c r="P158" s="424"/>
      <c r="Q158" s="424"/>
      <c r="R158" s="424"/>
      <c r="S158" s="424"/>
      <c r="T158" s="424"/>
      <c r="U158" s="424"/>
      <c r="V158" s="121" t="s">
        <v>103</v>
      </c>
      <c r="W158" s="424" t="s">
        <v>104</v>
      </c>
      <c r="X158" s="424"/>
      <c r="Y158" s="424"/>
      <c r="Z158" s="424"/>
      <c r="AA158" s="424"/>
      <c r="AB158" s="424"/>
      <c r="AC158" s="424"/>
      <c r="AD158" s="424"/>
      <c r="AE158" s="424"/>
      <c r="AF158" s="424"/>
      <c r="AG158" s="424"/>
      <c r="AH158" s="424"/>
      <c r="AI158" s="108" t="s">
        <v>105</v>
      </c>
      <c r="AJ158" s="263" t="s">
        <v>106</v>
      </c>
    </row>
    <row r="159" spans="1:36" ht="16" x14ac:dyDescent="0.2">
      <c r="F159" s="263" t="s">
        <v>107</v>
      </c>
      <c r="G159" s="263" t="s">
        <v>108</v>
      </c>
      <c r="H159" s="263" t="s">
        <v>109</v>
      </c>
      <c r="I159" s="425"/>
      <c r="J159" s="263" t="s">
        <v>107</v>
      </c>
      <c r="K159" s="263" t="s">
        <v>108</v>
      </c>
      <c r="L159" s="263" t="s">
        <v>109</v>
      </c>
      <c r="M159" s="263" t="s">
        <v>107</v>
      </c>
      <c r="N159" s="263" t="s">
        <v>108</v>
      </c>
      <c r="O159" s="263" t="s">
        <v>109</v>
      </c>
      <c r="P159" s="263" t="s">
        <v>107</v>
      </c>
      <c r="Q159" s="263" t="s">
        <v>108</v>
      </c>
      <c r="R159" s="263" t="s">
        <v>109</v>
      </c>
      <c r="S159" s="263" t="s">
        <v>107</v>
      </c>
      <c r="T159" s="263" t="s">
        <v>108</v>
      </c>
      <c r="U159" s="263" t="s">
        <v>109</v>
      </c>
      <c r="V159" s="426"/>
      <c r="W159" s="66" t="s">
        <v>119</v>
      </c>
      <c r="X159" s="66" t="s">
        <v>120</v>
      </c>
      <c r="Y159" s="66" t="s">
        <v>121</v>
      </c>
      <c r="Z159" s="66" t="s">
        <v>122</v>
      </c>
      <c r="AA159" s="66" t="s">
        <v>123</v>
      </c>
      <c r="AB159" s="66" t="s">
        <v>124</v>
      </c>
      <c r="AC159" s="66" t="s">
        <v>125</v>
      </c>
      <c r="AD159" s="66" t="s">
        <v>126</v>
      </c>
      <c r="AE159" s="66" t="s">
        <v>127</v>
      </c>
      <c r="AF159" s="66" t="s">
        <v>128</v>
      </c>
      <c r="AG159" s="66" t="s">
        <v>129</v>
      </c>
      <c r="AH159" s="66" t="s">
        <v>130</v>
      </c>
      <c r="AI159" s="423"/>
      <c r="AJ159" s="408"/>
    </row>
    <row r="160" spans="1:36" ht="16" x14ac:dyDescent="0.2">
      <c r="A160" s="30" t="s">
        <v>131</v>
      </c>
      <c r="B160" s="30" t="s">
        <v>132</v>
      </c>
      <c r="C160" s="30" t="s">
        <v>133</v>
      </c>
      <c r="D160" s="30" t="s">
        <v>134</v>
      </c>
      <c r="E160" s="30" t="s">
        <v>135</v>
      </c>
      <c r="F160" s="37">
        <v>0</v>
      </c>
      <c r="G160" s="37">
        <v>0</v>
      </c>
      <c r="H160" s="37">
        <v>0</v>
      </c>
      <c r="I160" s="425"/>
      <c r="J160" s="67">
        <v>0</v>
      </c>
      <c r="K160" s="67">
        <v>0</v>
      </c>
      <c r="L160" s="67">
        <v>0</v>
      </c>
      <c r="M160" s="67">
        <v>0</v>
      </c>
      <c r="N160" s="115">
        <v>0</v>
      </c>
      <c r="O160" s="115">
        <v>0</v>
      </c>
      <c r="P160" s="115">
        <v>0</v>
      </c>
      <c r="Q160" s="115">
        <v>0</v>
      </c>
      <c r="R160" s="115">
        <v>0</v>
      </c>
      <c r="S160" s="115">
        <v>74</v>
      </c>
      <c r="T160" s="115">
        <v>74</v>
      </c>
      <c r="U160" s="115">
        <v>74</v>
      </c>
      <c r="V160" s="426"/>
      <c r="W160" s="67">
        <v>147.25</v>
      </c>
      <c r="X160" s="67">
        <v>147.25</v>
      </c>
      <c r="Y160" s="67">
        <v>147.25</v>
      </c>
      <c r="Z160" s="67">
        <v>147.25</v>
      </c>
      <c r="AA160" s="67">
        <v>147.25</v>
      </c>
      <c r="AB160" s="67">
        <v>147.25</v>
      </c>
      <c r="AC160" s="67">
        <v>147.25</v>
      </c>
      <c r="AD160" s="67">
        <v>147.25</v>
      </c>
      <c r="AE160" s="67">
        <v>147.25</v>
      </c>
      <c r="AF160" s="67">
        <v>147.25</v>
      </c>
      <c r="AG160" s="67">
        <v>147.25</v>
      </c>
      <c r="AH160" s="67">
        <v>147.25</v>
      </c>
      <c r="AI160" s="423"/>
      <c r="AJ160" s="409"/>
    </row>
    <row r="161" spans="1:37" ht="16" x14ac:dyDescent="0.2">
      <c r="A161" s="122"/>
      <c r="B161" s="122"/>
      <c r="C161" s="122"/>
      <c r="D161" s="122"/>
      <c r="E161" s="122"/>
      <c r="F161" s="118"/>
      <c r="G161" s="8"/>
      <c r="H161" s="8"/>
      <c r="I161" s="40">
        <f>SUM(F161:H161)</f>
        <v>0</v>
      </c>
      <c r="J161" s="6"/>
      <c r="K161" s="6"/>
      <c r="L161" s="6"/>
      <c r="M161" s="6"/>
      <c r="N161" s="6"/>
      <c r="O161" s="6"/>
      <c r="P161" s="6"/>
      <c r="Q161" s="6"/>
      <c r="R161" s="6"/>
      <c r="S161" s="6"/>
      <c r="T161" s="6"/>
      <c r="U161" s="6"/>
      <c r="V161" s="24">
        <f>SUM(J161:U161)</f>
        <v>0</v>
      </c>
      <c r="W161" s="391"/>
      <c r="X161" s="284"/>
      <c r="Y161" s="72"/>
      <c r="Z161" s="284"/>
      <c r="AA161" s="72"/>
      <c r="AB161" s="72"/>
      <c r="AC161" s="72"/>
      <c r="AD161" s="72"/>
      <c r="AE161" s="72"/>
      <c r="AF161" s="72"/>
      <c r="AG161" s="72"/>
      <c r="AH161" s="124"/>
      <c r="AI161" s="44">
        <f>SUM(W161:AH161)</f>
        <v>0</v>
      </c>
      <c r="AJ161" s="40">
        <f>SUM(I161+V161+AI161)</f>
        <v>0</v>
      </c>
      <c r="AK161" s="12" t="s">
        <v>0</v>
      </c>
    </row>
    <row r="162" spans="1:37" ht="16" x14ac:dyDescent="0.2">
      <c r="A162" s="122"/>
      <c r="B162" s="122"/>
      <c r="C162" s="122"/>
      <c r="D162" s="122"/>
      <c r="E162" s="122"/>
      <c r="F162" s="74"/>
      <c r="H162" s="8"/>
      <c r="I162" s="40">
        <f t="shared" ref="I162:I179" si="32">SUM(F162:H162)</f>
        <v>0</v>
      </c>
      <c r="J162" s="6"/>
      <c r="K162" s="6"/>
      <c r="L162" s="6"/>
      <c r="M162" s="6"/>
      <c r="N162" s="6"/>
      <c r="O162" s="6"/>
      <c r="P162" s="6"/>
      <c r="Q162" s="6"/>
      <c r="R162" s="6"/>
      <c r="S162" s="6"/>
      <c r="T162" s="6"/>
      <c r="U162" s="6"/>
      <c r="V162" s="24">
        <f t="shared" ref="V162:V180" si="33">SUM(J162:U162)</f>
        <v>0</v>
      </c>
      <c r="W162" s="391"/>
      <c r="X162" s="284"/>
      <c r="Y162" s="72"/>
      <c r="Z162" s="72"/>
      <c r="AA162" s="72"/>
      <c r="AB162" s="72"/>
      <c r="AC162" s="72"/>
      <c r="AD162" s="72"/>
      <c r="AE162" s="72"/>
      <c r="AF162" s="72"/>
      <c r="AG162" s="72"/>
      <c r="AH162" s="124"/>
      <c r="AI162" s="44">
        <f t="shared" ref="AI162:AI179" si="34">SUM(W162:AH162)</f>
        <v>0</v>
      </c>
      <c r="AJ162" s="40">
        <f t="shared" ref="AJ162:AJ179" si="35">SUM(I162+V162+AI162)</f>
        <v>0</v>
      </c>
      <c r="AK162" s="12" t="s">
        <v>1</v>
      </c>
    </row>
    <row r="163" spans="1:37" ht="16" x14ac:dyDescent="0.2">
      <c r="A163" s="122"/>
      <c r="B163" s="122"/>
      <c r="C163" s="122"/>
      <c r="D163" s="122"/>
      <c r="E163" s="122"/>
      <c r="F163" s="74"/>
      <c r="H163" s="8"/>
      <c r="I163" s="40">
        <f t="shared" si="32"/>
        <v>0</v>
      </c>
      <c r="J163" s="6"/>
      <c r="K163" s="6"/>
      <c r="L163" s="6"/>
      <c r="M163" s="6"/>
      <c r="N163" s="6"/>
      <c r="O163" s="6"/>
      <c r="P163" s="6"/>
      <c r="Q163" s="6"/>
      <c r="R163" s="6"/>
      <c r="S163" s="6"/>
      <c r="T163" s="6"/>
      <c r="U163" s="6"/>
      <c r="V163" s="24">
        <f t="shared" si="33"/>
        <v>0</v>
      </c>
      <c r="W163" s="391"/>
      <c r="X163" s="284"/>
      <c r="Y163" s="72"/>
      <c r="Z163" s="72"/>
      <c r="AA163" s="72"/>
      <c r="AB163" s="72"/>
      <c r="AC163" s="72"/>
      <c r="AD163" s="72"/>
      <c r="AE163" s="72"/>
      <c r="AF163" s="72"/>
      <c r="AG163" s="72"/>
      <c r="AH163" s="124"/>
      <c r="AI163" s="44">
        <f t="shared" si="34"/>
        <v>0</v>
      </c>
      <c r="AJ163" s="40">
        <f t="shared" si="35"/>
        <v>0</v>
      </c>
      <c r="AK163" s="12" t="s">
        <v>2</v>
      </c>
    </row>
    <row r="164" spans="1:37" ht="16" x14ac:dyDescent="0.2">
      <c r="A164" s="122"/>
      <c r="B164" s="122"/>
      <c r="C164" s="122"/>
      <c r="D164" s="122"/>
      <c r="E164" s="122"/>
      <c r="F164" s="74"/>
      <c r="H164" s="8"/>
      <c r="I164" s="40">
        <f t="shared" si="32"/>
        <v>0</v>
      </c>
      <c r="K164" s="6"/>
      <c r="L164" s="6"/>
      <c r="M164" s="6"/>
      <c r="N164" s="6"/>
      <c r="T164" s="6"/>
      <c r="U164" s="6"/>
      <c r="V164" s="24">
        <f t="shared" si="33"/>
        <v>0</v>
      </c>
      <c r="W164" s="74"/>
      <c r="AH164" s="7"/>
      <c r="AI164" s="44">
        <f t="shared" si="34"/>
        <v>0</v>
      </c>
      <c r="AJ164" s="40">
        <f t="shared" si="35"/>
        <v>0</v>
      </c>
      <c r="AK164" s="12" t="s">
        <v>3</v>
      </c>
    </row>
    <row r="165" spans="1:37" ht="16" x14ac:dyDescent="0.2">
      <c r="A165" s="122"/>
      <c r="B165" s="122"/>
      <c r="C165" s="122"/>
      <c r="D165" s="122"/>
      <c r="E165" s="122"/>
      <c r="F165" s="74"/>
      <c r="I165" s="40">
        <f t="shared" si="32"/>
        <v>0</v>
      </c>
      <c r="V165" s="24">
        <f t="shared" si="33"/>
        <v>0</v>
      </c>
      <c r="W165" s="74"/>
      <c r="Z165" s="72"/>
      <c r="AA165" s="72"/>
      <c r="AH165" s="7"/>
      <c r="AI165" s="44">
        <f t="shared" si="34"/>
        <v>0</v>
      </c>
      <c r="AJ165" s="40">
        <f t="shared" si="35"/>
        <v>0</v>
      </c>
      <c r="AK165" s="12" t="s">
        <v>4</v>
      </c>
    </row>
    <row r="166" spans="1:37" ht="16" x14ac:dyDescent="0.2">
      <c r="A166" s="9" t="s">
        <v>22</v>
      </c>
      <c r="B166" s="9"/>
      <c r="C166" s="9"/>
      <c r="D166" s="9"/>
      <c r="E166" s="9" t="s">
        <v>5</v>
      </c>
      <c r="F166" s="74"/>
      <c r="H166" s="8"/>
      <c r="I166" s="40">
        <f t="shared" si="32"/>
        <v>0</v>
      </c>
      <c r="J166" s="6"/>
      <c r="K166" s="6"/>
      <c r="L166" s="6"/>
      <c r="M166" s="6"/>
      <c r="N166" s="6"/>
      <c r="O166" s="6"/>
      <c r="P166" s="6"/>
      <c r="Q166" s="6"/>
      <c r="R166" s="6"/>
      <c r="S166" s="6"/>
      <c r="V166" s="24">
        <f t="shared" si="33"/>
        <v>0</v>
      </c>
      <c r="W166" s="123">
        <v>34.25</v>
      </c>
      <c r="X166" s="72">
        <v>34.25</v>
      </c>
      <c r="Y166" s="72">
        <v>34.25</v>
      </c>
      <c r="Z166" s="72">
        <v>34.25</v>
      </c>
      <c r="AH166" s="7"/>
      <c r="AI166" s="44">
        <f t="shared" si="34"/>
        <v>137</v>
      </c>
      <c r="AJ166" s="40">
        <f t="shared" si="35"/>
        <v>137</v>
      </c>
      <c r="AK166" s="9" t="s">
        <v>5</v>
      </c>
    </row>
    <row r="167" spans="1:37" ht="16" x14ac:dyDescent="0.2">
      <c r="A167" s="9" t="s">
        <v>23</v>
      </c>
      <c r="B167" s="9">
        <v>105</v>
      </c>
      <c r="C167" s="9">
        <v>4.0599999999999996</v>
      </c>
      <c r="D167" s="9">
        <f>(B167*C167)</f>
        <v>426.29999999999995</v>
      </c>
      <c r="E167" s="9" t="s">
        <v>6</v>
      </c>
      <c r="F167" s="74"/>
      <c r="G167" s="8"/>
      <c r="I167" s="40">
        <f t="shared" si="32"/>
        <v>0</v>
      </c>
      <c r="L167" s="6"/>
      <c r="M167" s="6"/>
      <c r="N167" s="6"/>
      <c r="O167" s="6"/>
      <c r="P167" s="6"/>
      <c r="Q167" s="6"/>
      <c r="R167" s="6"/>
      <c r="S167" s="6"/>
      <c r="T167" s="6">
        <v>59</v>
      </c>
      <c r="U167" s="6">
        <v>46</v>
      </c>
      <c r="V167" s="24">
        <f t="shared" si="33"/>
        <v>105</v>
      </c>
      <c r="W167" s="74"/>
      <c r="AH167" s="7"/>
      <c r="AI167" s="44">
        <f t="shared" si="34"/>
        <v>0</v>
      </c>
      <c r="AJ167" s="40">
        <f t="shared" si="35"/>
        <v>105</v>
      </c>
      <c r="AK167" s="9" t="s">
        <v>6</v>
      </c>
    </row>
    <row r="168" spans="1:37" ht="16" x14ac:dyDescent="0.2">
      <c r="A168" s="10" t="s">
        <v>24</v>
      </c>
      <c r="B168" s="10">
        <v>144.86000000000001</v>
      </c>
      <c r="C168" s="10">
        <v>4.0599999999999996</v>
      </c>
      <c r="D168" s="10">
        <f>(B168*C168)</f>
        <v>588.13160000000005</v>
      </c>
      <c r="E168" s="10" t="s">
        <v>7</v>
      </c>
      <c r="F168" s="118"/>
      <c r="I168" s="40">
        <f t="shared" si="32"/>
        <v>0</v>
      </c>
      <c r="O168" s="6"/>
      <c r="P168" s="6"/>
      <c r="Q168" s="6"/>
      <c r="R168" s="6"/>
      <c r="S168" s="6">
        <v>144.86000000000001</v>
      </c>
      <c r="V168" s="24">
        <f t="shared" si="33"/>
        <v>144.86000000000001</v>
      </c>
      <c r="W168" s="74"/>
      <c r="AH168" s="7"/>
      <c r="AI168" s="44">
        <f t="shared" si="34"/>
        <v>0</v>
      </c>
      <c r="AJ168" s="40">
        <f t="shared" si="35"/>
        <v>144.86000000000001</v>
      </c>
      <c r="AK168" s="10" t="s">
        <v>7</v>
      </c>
    </row>
    <row r="169" spans="1:37" ht="16" x14ac:dyDescent="0.2">
      <c r="A169" s="10" t="s">
        <v>139</v>
      </c>
      <c r="B169" s="10"/>
      <c r="C169" s="10"/>
      <c r="D169" s="10"/>
      <c r="E169" s="10" t="s">
        <v>8</v>
      </c>
      <c r="F169" s="118"/>
      <c r="G169" s="8"/>
      <c r="I169" s="40">
        <f t="shared" si="32"/>
        <v>0</v>
      </c>
      <c r="O169" s="6"/>
      <c r="P169" s="6"/>
      <c r="Q169" s="6"/>
      <c r="R169" s="6"/>
      <c r="S169" s="6"/>
      <c r="T169" s="6"/>
      <c r="U169" s="6"/>
      <c r="V169" s="24">
        <f t="shared" si="33"/>
        <v>0</v>
      </c>
      <c r="W169" s="123">
        <v>22.5</v>
      </c>
      <c r="X169" s="72">
        <v>21.5</v>
      </c>
      <c r="Y169" s="72">
        <v>55.5</v>
      </c>
      <c r="Z169" s="72">
        <v>55.5</v>
      </c>
      <c r="AA169" s="72">
        <v>87.5</v>
      </c>
      <c r="AB169" s="72">
        <v>62.5</v>
      </c>
      <c r="AC169" s="72">
        <v>72.5</v>
      </c>
      <c r="AD169" s="72">
        <v>73.5</v>
      </c>
      <c r="AE169" s="72">
        <v>125</v>
      </c>
      <c r="AH169" s="7"/>
      <c r="AI169" s="44">
        <f t="shared" si="34"/>
        <v>576</v>
      </c>
      <c r="AJ169" s="40">
        <f t="shared" si="35"/>
        <v>576</v>
      </c>
      <c r="AK169" s="10" t="s">
        <v>8</v>
      </c>
    </row>
    <row r="170" spans="1:37" ht="16" x14ac:dyDescent="0.2">
      <c r="A170" s="10" t="s">
        <v>25</v>
      </c>
      <c r="B170" s="10">
        <v>135.13999999999999</v>
      </c>
      <c r="C170" s="10">
        <v>4.0599999999999996</v>
      </c>
      <c r="D170" s="10">
        <f>(B170*C170)</f>
        <v>548.66839999999991</v>
      </c>
      <c r="E170" s="10" t="s">
        <v>9</v>
      </c>
      <c r="F170" s="74"/>
      <c r="I170" s="40">
        <f t="shared" si="32"/>
        <v>0</v>
      </c>
      <c r="Q170" s="6"/>
      <c r="R170" s="6"/>
      <c r="S170" s="6"/>
      <c r="T170" s="6">
        <v>67.569999999999993</v>
      </c>
      <c r="U170" s="6">
        <v>67.569999999999993</v>
      </c>
      <c r="V170" s="24">
        <f t="shared" si="33"/>
        <v>135.13999999999999</v>
      </c>
      <c r="W170" s="74"/>
      <c r="AH170" s="7"/>
      <c r="AI170" s="44">
        <f t="shared" si="34"/>
        <v>0</v>
      </c>
      <c r="AJ170" s="40">
        <f t="shared" si="35"/>
        <v>135.13999999999999</v>
      </c>
      <c r="AK170" s="10" t="s">
        <v>9</v>
      </c>
    </row>
    <row r="171" spans="1:37" ht="16" x14ac:dyDescent="0.2">
      <c r="A171" s="10" t="s">
        <v>82</v>
      </c>
      <c r="B171" s="10"/>
      <c r="C171" s="10"/>
      <c r="D171" s="10"/>
      <c r="E171" s="10" t="s">
        <v>81</v>
      </c>
      <c r="F171" s="74"/>
      <c r="I171" s="40">
        <f t="shared" si="32"/>
        <v>0</v>
      </c>
      <c r="N171" s="6"/>
      <c r="O171" s="6"/>
      <c r="P171" s="6"/>
      <c r="Q171" s="6"/>
      <c r="R171" s="6"/>
      <c r="V171" s="24">
        <f t="shared" si="33"/>
        <v>0</v>
      </c>
      <c r="W171" s="74"/>
      <c r="X171" s="72"/>
      <c r="Y171" s="72"/>
      <c r="Z171" s="72"/>
      <c r="AA171" s="72"/>
      <c r="AB171" s="72"/>
      <c r="AC171" s="72"/>
      <c r="AD171" s="72"/>
      <c r="AE171" s="72"/>
      <c r="AF171" s="72"/>
      <c r="AG171" s="72"/>
      <c r="AH171" s="124"/>
      <c r="AI171" s="44">
        <f t="shared" si="34"/>
        <v>0</v>
      </c>
      <c r="AJ171" s="40">
        <f t="shared" si="35"/>
        <v>0</v>
      </c>
      <c r="AK171" s="10" t="s">
        <v>81</v>
      </c>
    </row>
    <row r="172" spans="1:37" ht="16" x14ac:dyDescent="0.2">
      <c r="A172" s="11" t="s">
        <v>84</v>
      </c>
      <c r="B172" s="11"/>
      <c r="C172" s="11"/>
      <c r="D172" s="11"/>
      <c r="E172" s="11" t="s">
        <v>83</v>
      </c>
      <c r="F172" s="74"/>
      <c r="I172" s="40">
        <f t="shared" si="32"/>
        <v>0</v>
      </c>
      <c r="M172" s="6"/>
      <c r="N172" s="6"/>
      <c r="O172" s="6"/>
      <c r="P172" s="6"/>
      <c r="Q172" s="6"/>
      <c r="R172" s="6"/>
      <c r="S172" s="6"/>
      <c r="T172" s="6"/>
      <c r="U172" s="6"/>
      <c r="V172" s="24">
        <f t="shared" si="33"/>
        <v>0</v>
      </c>
      <c r="W172" s="123"/>
      <c r="X172" s="72"/>
      <c r="Y172" s="72"/>
      <c r="Z172" s="72"/>
      <c r="AA172" s="72"/>
      <c r="AB172" s="72"/>
      <c r="AC172" s="72"/>
      <c r="AD172" s="72"/>
      <c r="AE172" s="72"/>
      <c r="AH172" s="7"/>
      <c r="AI172" s="44">
        <f t="shared" si="34"/>
        <v>0</v>
      </c>
      <c r="AJ172" s="40">
        <f t="shared" si="35"/>
        <v>0</v>
      </c>
      <c r="AK172" s="11" t="s">
        <v>83</v>
      </c>
    </row>
    <row r="173" spans="1:37" ht="16" customHeight="1" x14ac:dyDescent="0.2">
      <c r="A173" s="11" t="s">
        <v>26</v>
      </c>
      <c r="B173" s="11"/>
      <c r="C173" s="11"/>
      <c r="D173" s="11"/>
      <c r="E173" s="11" t="s">
        <v>10</v>
      </c>
      <c r="F173" s="74"/>
      <c r="H173" s="8"/>
      <c r="I173" s="40">
        <f t="shared" si="32"/>
        <v>0</v>
      </c>
      <c r="J173" s="6"/>
      <c r="K173" s="6"/>
      <c r="N173" s="6"/>
      <c r="O173" s="6"/>
      <c r="P173" s="6"/>
      <c r="Q173" s="6"/>
      <c r="R173" s="6"/>
      <c r="S173" s="6"/>
      <c r="T173" s="6"/>
      <c r="U173" s="6"/>
      <c r="V173" s="24">
        <f t="shared" si="33"/>
        <v>0</v>
      </c>
      <c r="W173" s="74"/>
      <c r="AH173" s="7"/>
      <c r="AI173" s="44">
        <f t="shared" si="34"/>
        <v>0</v>
      </c>
      <c r="AJ173" s="40">
        <f t="shared" si="35"/>
        <v>0</v>
      </c>
      <c r="AK173" s="11" t="s">
        <v>10</v>
      </c>
    </row>
    <row r="174" spans="1:37" ht="16" x14ac:dyDescent="0.2">
      <c r="A174" s="13" t="s">
        <v>27</v>
      </c>
      <c r="B174" s="13"/>
      <c r="C174" s="13"/>
      <c r="D174" s="13"/>
      <c r="E174" s="13" t="s">
        <v>11</v>
      </c>
      <c r="F174" s="74"/>
      <c r="I174" s="40">
        <f t="shared" si="32"/>
        <v>0</v>
      </c>
      <c r="V174" s="24">
        <f t="shared" si="33"/>
        <v>0</v>
      </c>
      <c r="W174" s="123"/>
      <c r="X174" s="72"/>
      <c r="Y174" s="72"/>
      <c r="AH174" s="7"/>
      <c r="AI174" s="44">
        <f t="shared" si="34"/>
        <v>0</v>
      </c>
      <c r="AJ174" s="40">
        <f t="shared" si="35"/>
        <v>0</v>
      </c>
      <c r="AK174" s="13" t="s">
        <v>11</v>
      </c>
    </row>
    <row r="175" spans="1:37" ht="16" x14ac:dyDescent="0.2">
      <c r="A175" s="13" t="s">
        <v>28</v>
      </c>
      <c r="B175" s="13"/>
      <c r="C175" s="13"/>
      <c r="D175" s="13"/>
      <c r="E175" s="13" t="s">
        <v>12</v>
      </c>
      <c r="F175" s="74"/>
      <c r="G175" s="82"/>
      <c r="I175" s="40">
        <f t="shared" si="32"/>
        <v>0</v>
      </c>
      <c r="V175" s="24">
        <f t="shared" si="33"/>
        <v>0</v>
      </c>
      <c r="W175" s="123"/>
      <c r="X175" s="72"/>
      <c r="Y175" s="72"/>
      <c r="AH175" s="7"/>
      <c r="AI175" s="44">
        <f t="shared" si="34"/>
        <v>0</v>
      </c>
      <c r="AJ175" s="40">
        <f t="shared" si="35"/>
        <v>0</v>
      </c>
      <c r="AK175" s="13" t="s">
        <v>12</v>
      </c>
    </row>
    <row r="176" spans="1:37" ht="16" x14ac:dyDescent="0.2">
      <c r="A176" s="13" t="s">
        <v>29</v>
      </c>
      <c r="B176" s="13"/>
      <c r="C176" s="13"/>
      <c r="D176" s="13"/>
      <c r="E176" s="13" t="s">
        <v>13</v>
      </c>
      <c r="F176" s="74"/>
      <c r="G176" s="82"/>
      <c r="I176" s="40">
        <f t="shared" si="32"/>
        <v>0</v>
      </c>
      <c r="V176" s="24">
        <f t="shared" si="33"/>
        <v>0</v>
      </c>
      <c r="W176" s="74"/>
      <c r="X176" s="72"/>
      <c r="Y176" s="72"/>
      <c r="Z176" s="72"/>
      <c r="AH176" s="7"/>
      <c r="AI176" s="44">
        <f t="shared" si="34"/>
        <v>0</v>
      </c>
      <c r="AJ176" s="40">
        <f t="shared" si="35"/>
        <v>0</v>
      </c>
      <c r="AK176" s="13" t="s">
        <v>13</v>
      </c>
    </row>
    <row r="177" spans="1:37" ht="16" x14ac:dyDescent="0.2">
      <c r="A177" s="13" t="s">
        <v>30</v>
      </c>
      <c r="B177" s="13"/>
      <c r="C177" s="13"/>
      <c r="D177" s="13"/>
      <c r="E177" s="13" t="s">
        <v>14</v>
      </c>
      <c r="F177" s="74"/>
      <c r="G177" s="82"/>
      <c r="I177" s="40">
        <f t="shared" si="32"/>
        <v>0</v>
      </c>
      <c r="V177" s="24">
        <f t="shared" si="33"/>
        <v>0</v>
      </c>
      <c r="W177" s="74"/>
      <c r="X177" s="72"/>
      <c r="Y177" s="72"/>
      <c r="Z177" s="72"/>
      <c r="AH177" s="7"/>
      <c r="AI177" s="44">
        <f t="shared" si="34"/>
        <v>0</v>
      </c>
      <c r="AJ177" s="40">
        <f t="shared" si="35"/>
        <v>0</v>
      </c>
      <c r="AK177" s="13" t="s">
        <v>14</v>
      </c>
    </row>
    <row r="178" spans="1:37" ht="16" x14ac:dyDescent="0.2">
      <c r="A178" s="13" t="s">
        <v>31</v>
      </c>
      <c r="B178" s="13"/>
      <c r="C178" s="13"/>
      <c r="D178" s="13"/>
      <c r="E178" s="13" t="s">
        <v>15</v>
      </c>
      <c r="F178" s="74"/>
      <c r="G178" s="82"/>
      <c r="I178" s="40">
        <f t="shared" si="32"/>
        <v>0</v>
      </c>
      <c r="V178" s="24">
        <f t="shared" si="33"/>
        <v>0</v>
      </c>
      <c r="W178" s="74"/>
      <c r="AA178" s="72"/>
      <c r="AB178" s="72"/>
      <c r="AC178" s="72"/>
      <c r="AD178" s="72"/>
      <c r="AH178" s="7"/>
      <c r="AI178" s="44">
        <f t="shared" si="34"/>
        <v>0</v>
      </c>
      <c r="AJ178" s="40">
        <f t="shared" si="35"/>
        <v>0</v>
      </c>
      <c r="AK178" s="13" t="s">
        <v>15</v>
      </c>
    </row>
    <row r="179" spans="1:37" ht="16" x14ac:dyDescent="0.2">
      <c r="A179" s="13" t="s">
        <v>32</v>
      </c>
      <c r="B179" s="13"/>
      <c r="C179" s="13"/>
      <c r="D179" s="13"/>
      <c r="E179" s="13" t="s">
        <v>16</v>
      </c>
      <c r="F179" s="74"/>
      <c r="G179" s="82"/>
      <c r="I179" s="40">
        <f t="shared" si="32"/>
        <v>0</v>
      </c>
      <c r="V179" s="24">
        <f t="shared" si="33"/>
        <v>0</v>
      </c>
      <c r="W179" s="74"/>
      <c r="AE179" s="72"/>
      <c r="AF179" s="72"/>
      <c r="AG179" s="72"/>
      <c r="AH179" s="124"/>
      <c r="AI179" s="44">
        <f t="shared" si="34"/>
        <v>0</v>
      </c>
      <c r="AJ179" s="40">
        <f t="shared" si="35"/>
        <v>0</v>
      </c>
      <c r="AK179" s="13" t="s">
        <v>16</v>
      </c>
    </row>
    <row r="180" spans="1:37" ht="16" x14ac:dyDescent="0.2">
      <c r="A180" s="4" t="s">
        <v>136</v>
      </c>
      <c r="B180" s="30">
        <f>SUM(B166:B179)</f>
        <v>385</v>
      </c>
      <c r="D180" s="30">
        <f>SUM(D166:D179)</f>
        <v>1563.1</v>
      </c>
      <c r="E180" s="3" t="s">
        <v>140</v>
      </c>
      <c r="F180" s="79">
        <f t="shared" ref="F180:M180" si="36">SUM(F161:F179)</f>
        <v>0</v>
      </c>
      <c r="G180" s="80">
        <f t="shared" si="36"/>
        <v>0</v>
      </c>
      <c r="H180" s="80">
        <f t="shared" si="36"/>
        <v>0</v>
      </c>
      <c r="I180" s="264">
        <f>SUM(I161:I179)</f>
        <v>0</v>
      </c>
      <c r="J180" s="80">
        <f t="shared" si="36"/>
        <v>0</v>
      </c>
      <c r="K180" s="80">
        <f t="shared" si="36"/>
        <v>0</v>
      </c>
      <c r="L180" s="80">
        <f t="shared" si="36"/>
        <v>0</v>
      </c>
      <c r="M180" s="80">
        <f t="shared" si="36"/>
        <v>0</v>
      </c>
      <c r="N180" s="80">
        <f>SUM(N161:N179)</f>
        <v>0</v>
      </c>
      <c r="O180" s="80">
        <f t="shared" ref="O180:U180" si="37">SUM(O161:O179)</f>
        <v>0</v>
      </c>
      <c r="P180" s="80">
        <f t="shared" si="37"/>
        <v>0</v>
      </c>
      <c r="Q180" s="80">
        <f t="shared" si="37"/>
        <v>0</v>
      </c>
      <c r="R180" s="80">
        <f t="shared" si="37"/>
        <v>0</v>
      </c>
      <c r="S180" s="80">
        <f t="shared" si="37"/>
        <v>144.86000000000001</v>
      </c>
      <c r="T180" s="80">
        <f t="shared" si="37"/>
        <v>126.57</v>
      </c>
      <c r="U180" s="80">
        <f t="shared" si="37"/>
        <v>113.57</v>
      </c>
      <c r="V180" s="265">
        <f t="shared" si="33"/>
        <v>385</v>
      </c>
      <c r="W180" s="79">
        <f>SUM(W161:W179)</f>
        <v>56.75</v>
      </c>
      <c r="X180" s="80">
        <f t="shared" ref="X180:AH180" si="38">SUM(X161:X179)</f>
        <v>55.75</v>
      </c>
      <c r="Y180" s="80">
        <f t="shared" si="38"/>
        <v>89.75</v>
      </c>
      <c r="Z180" s="80">
        <f t="shared" si="38"/>
        <v>89.75</v>
      </c>
      <c r="AA180" s="80">
        <f t="shared" si="38"/>
        <v>87.5</v>
      </c>
      <c r="AB180" s="80">
        <f t="shared" si="38"/>
        <v>62.5</v>
      </c>
      <c r="AC180" s="80">
        <f t="shared" si="38"/>
        <v>72.5</v>
      </c>
      <c r="AD180" s="80">
        <f t="shared" si="38"/>
        <v>73.5</v>
      </c>
      <c r="AE180" s="80">
        <f t="shared" si="38"/>
        <v>125</v>
      </c>
      <c r="AF180" s="80">
        <f t="shared" si="38"/>
        <v>0</v>
      </c>
      <c r="AG180" s="80">
        <f t="shared" si="38"/>
        <v>0</v>
      </c>
      <c r="AH180" s="81">
        <f t="shared" si="38"/>
        <v>0</v>
      </c>
      <c r="AI180" s="261">
        <f>SUM(AI161:AI179)</f>
        <v>713</v>
      </c>
      <c r="AJ180" s="263">
        <f>SUM(AJ161:AJ179)</f>
        <v>1098</v>
      </c>
    </row>
  </sheetData>
  <mergeCells count="40">
    <mergeCell ref="AI159:AI160"/>
    <mergeCell ref="AJ159:AJ160"/>
    <mergeCell ref="F158:H158"/>
    <mergeCell ref="J158:U158"/>
    <mergeCell ref="W158:AH158"/>
    <mergeCell ref="I159:I160"/>
    <mergeCell ref="V159:V160"/>
    <mergeCell ref="I106:I107"/>
    <mergeCell ref="V106:V107"/>
    <mergeCell ref="AI106:AI107"/>
    <mergeCell ref="AJ106:AJ107"/>
    <mergeCell ref="F130:H130"/>
    <mergeCell ref="I130:T130"/>
    <mergeCell ref="AI81:AI82"/>
    <mergeCell ref="AJ81:AJ82"/>
    <mergeCell ref="F105:H105"/>
    <mergeCell ref="J105:U105"/>
    <mergeCell ref="W105:AH105"/>
    <mergeCell ref="F80:H80"/>
    <mergeCell ref="J80:U80"/>
    <mergeCell ref="W80:AH80"/>
    <mergeCell ref="I81:I82"/>
    <mergeCell ref="V81:V82"/>
    <mergeCell ref="I55:I56"/>
    <mergeCell ref="V55:V56"/>
    <mergeCell ref="AI55:AI56"/>
    <mergeCell ref="AJ55:AJ56"/>
    <mergeCell ref="J79:U79"/>
    <mergeCell ref="W79:AH79"/>
    <mergeCell ref="AI30:AI31"/>
    <mergeCell ref="AJ30:AJ31"/>
    <mergeCell ref="F54:H54"/>
    <mergeCell ref="J54:U54"/>
    <mergeCell ref="X54:AH54"/>
    <mergeCell ref="A2:F2"/>
    <mergeCell ref="F29:H29"/>
    <mergeCell ref="J29:U29"/>
    <mergeCell ref="W29:AH29"/>
    <mergeCell ref="I30:I31"/>
    <mergeCell ref="V30:V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1A503-DA76-B34F-AC41-046B2C1E76CE}">
  <dimension ref="A3:BI199"/>
  <sheetViews>
    <sheetView tabSelected="1" topLeftCell="L1" zoomScale="90" zoomScaleNormal="90" workbookViewId="0">
      <selection activeCell="AD66" sqref="AD66"/>
    </sheetView>
  </sheetViews>
  <sheetFormatPr baseColWidth="10" defaultRowHeight="16" x14ac:dyDescent="0.2"/>
  <cols>
    <col min="1" max="2" width="39.6640625" customWidth="1"/>
    <col min="4" max="4" width="12.33203125" customWidth="1"/>
    <col min="5" max="5" width="15.1640625" customWidth="1"/>
    <col min="6" max="6" width="15" customWidth="1"/>
    <col min="9" max="9" width="13.33203125" customWidth="1"/>
    <col min="13" max="13" width="11.33203125" customWidth="1"/>
    <col min="14" max="14" width="12" customWidth="1"/>
    <col min="15" max="16" width="12.33203125" customWidth="1"/>
    <col min="17" max="17" width="13.6640625" customWidth="1"/>
    <col min="22" max="22" width="12.5" customWidth="1"/>
    <col min="23" max="23" width="13" customWidth="1"/>
    <col min="24" max="24" width="11.83203125" customWidth="1"/>
    <col min="25" max="25" width="11.5" customWidth="1"/>
    <col min="28" max="28" width="13.5" customWidth="1"/>
    <col min="29" max="29" width="12.33203125" customWidth="1"/>
    <col min="30" max="30" width="12" customWidth="1"/>
    <col min="32" max="32" width="14.1640625" customWidth="1"/>
    <col min="33" max="33" width="15.6640625" customWidth="1"/>
    <col min="35" max="35" width="11.83203125" customWidth="1"/>
    <col min="36" max="36" width="13.33203125" customWidth="1"/>
    <col min="37" max="37" width="12.5" style="29" customWidth="1"/>
    <col min="41" max="41" width="15" customWidth="1"/>
    <col min="46" max="46" width="10.83203125" customWidth="1"/>
  </cols>
  <sheetData>
    <row r="3" spans="1:61" ht="31" customHeight="1" x14ac:dyDescent="0.25">
      <c r="A3" s="403" t="s">
        <v>152</v>
      </c>
      <c r="B3" s="404"/>
      <c r="C3" s="404"/>
      <c r="D3" s="404"/>
      <c r="E3" s="404"/>
      <c r="F3" s="404"/>
    </row>
    <row r="4" spans="1:61" ht="31" customHeight="1" x14ac:dyDescent="0.3">
      <c r="A4" s="28"/>
      <c r="B4" s="29"/>
      <c r="C4" s="29"/>
      <c r="D4" s="29"/>
      <c r="E4" s="29"/>
      <c r="F4" s="29"/>
    </row>
    <row r="5" spans="1:61" ht="31" customHeight="1" x14ac:dyDescent="0.2">
      <c r="A5" t="s">
        <v>96</v>
      </c>
      <c r="B5" t="s">
        <v>34</v>
      </c>
      <c r="C5" t="s">
        <v>35</v>
      </c>
      <c r="D5" t="s">
        <v>36</v>
      </c>
      <c r="E5" t="s">
        <v>37</v>
      </c>
      <c r="F5" s="324">
        <v>43739</v>
      </c>
      <c r="G5" s="324">
        <v>43770</v>
      </c>
      <c r="H5" s="324">
        <v>43800</v>
      </c>
      <c r="I5" s="324">
        <v>43831</v>
      </c>
      <c r="J5" s="324">
        <v>43862</v>
      </c>
      <c r="K5" s="324">
        <v>43891</v>
      </c>
      <c r="L5" s="324">
        <v>43922</v>
      </c>
      <c r="M5" s="324">
        <v>43952</v>
      </c>
      <c r="N5" s="324">
        <v>43983</v>
      </c>
      <c r="O5" s="324">
        <v>44013</v>
      </c>
      <c r="P5" s="324">
        <v>44044</v>
      </c>
      <c r="Q5" s="324">
        <v>44075</v>
      </c>
      <c r="R5" s="324">
        <v>44105</v>
      </c>
      <c r="S5" s="324">
        <v>44136</v>
      </c>
      <c r="T5" s="324">
        <v>44166</v>
      </c>
      <c r="U5" s="324">
        <v>44197</v>
      </c>
      <c r="V5" s="324">
        <v>44228</v>
      </c>
      <c r="W5" s="324">
        <v>44256</v>
      </c>
      <c r="X5" s="324">
        <v>44287</v>
      </c>
      <c r="Y5" s="324">
        <v>44317</v>
      </c>
      <c r="Z5" s="324">
        <v>44348</v>
      </c>
      <c r="AA5" s="324">
        <v>44378</v>
      </c>
      <c r="AB5" s="324">
        <v>44409</v>
      </c>
      <c r="AC5" s="324">
        <v>44440</v>
      </c>
      <c r="AD5" s="324">
        <v>44470</v>
      </c>
      <c r="AE5" s="324">
        <v>44501</v>
      </c>
      <c r="AF5" s="324">
        <v>44531</v>
      </c>
    </row>
    <row r="6" spans="1:61" ht="31" customHeight="1" x14ac:dyDescent="0.2">
      <c r="A6" s="12" t="s">
        <v>38</v>
      </c>
      <c r="B6" s="325" t="s">
        <v>39</v>
      </c>
      <c r="C6" s="12" t="s">
        <v>40</v>
      </c>
      <c r="D6" s="16">
        <v>43739</v>
      </c>
      <c r="E6" s="16">
        <v>44561</v>
      </c>
      <c r="F6" s="326"/>
      <c r="G6" s="326"/>
      <c r="H6" s="397">
        <v>261.06580645161301</v>
      </c>
      <c r="I6" s="327">
        <v>861.69565544085299</v>
      </c>
      <c r="J6" s="327">
        <v>931.67981731748694</v>
      </c>
      <c r="K6" s="327">
        <v>712.19718709677397</v>
      </c>
      <c r="L6" s="327">
        <v>730.35866146010198</v>
      </c>
      <c r="M6" s="327">
        <v>575.42509456706307</v>
      </c>
      <c r="N6" s="327">
        <v>683.09177626965266</v>
      </c>
      <c r="O6" s="327">
        <v>644.39385376344069</v>
      </c>
      <c r="P6" s="327">
        <v>587.11412541029972</v>
      </c>
      <c r="Q6" s="327">
        <v>634.94269858517271</v>
      </c>
      <c r="R6" s="327">
        <v>672.58201069609504</v>
      </c>
      <c r="S6" s="398">
        <v>175.3871246847649</v>
      </c>
      <c r="T6" s="398">
        <v>167.28503407396889</v>
      </c>
      <c r="U6" s="328"/>
      <c r="V6" s="328"/>
      <c r="W6" s="288">
        <v>180.26432869269902</v>
      </c>
      <c r="X6" s="328"/>
      <c r="Y6" s="288">
        <v>290.792066456464</v>
      </c>
      <c r="Z6" s="288">
        <v>790.23557282719696</v>
      </c>
      <c r="AA6" s="288">
        <v>623.77518709677395</v>
      </c>
      <c r="AB6" s="288">
        <v>834.77280538481091</v>
      </c>
      <c r="AC6" s="288">
        <v>561.28972009054894</v>
      </c>
      <c r="AD6" s="288">
        <v>616.89171273344698</v>
      </c>
      <c r="AE6" s="288">
        <v>619.08918098471997</v>
      </c>
      <c r="AF6" s="288">
        <v>626.97590152801399</v>
      </c>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row>
    <row r="7" spans="1:61" ht="31" customHeight="1" x14ac:dyDescent="0.2">
      <c r="A7" s="12" t="s">
        <v>38</v>
      </c>
      <c r="B7" s="325" t="s">
        <v>55</v>
      </c>
      <c r="C7" s="12" t="s">
        <v>41</v>
      </c>
      <c r="D7" s="16">
        <v>43800</v>
      </c>
      <c r="E7" s="16">
        <v>44561</v>
      </c>
      <c r="F7" s="328"/>
      <c r="G7" s="328"/>
      <c r="H7" s="397">
        <v>261.06580645161301</v>
      </c>
      <c r="I7" s="327">
        <v>818.15459773227303</v>
      </c>
      <c r="J7" s="327">
        <v>710.70351307300496</v>
      </c>
      <c r="K7" s="327">
        <v>827.61583972835297</v>
      </c>
      <c r="L7" s="327">
        <v>687.67402988115396</v>
      </c>
      <c r="M7" s="327">
        <v>713.46923989813297</v>
      </c>
      <c r="N7" s="327">
        <v>369.3626225540097</v>
      </c>
      <c r="O7" s="327">
        <v>496.03935732880569</v>
      </c>
      <c r="P7" s="327">
        <v>424.72609552914571</v>
      </c>
      <c r="Q7" s="327">
        <v>425.01249417091168</v>
      </c>
      <c r="R7" s="327">
        <v>436.93678488964298</v>
      </c>
      <c r="S7" s="398">
        <v>380.85374684764901</v>
      </c>
      <c r="T7" s="398">
        <v>476.043113153972</v>
      </c>
      <c r="U7" s="328"/>
      <c r="V7" s="328"/>
      <c r="W7" s="288">
        <v>213.57413921901502</v>
      </c>
      <c r="X7" s="288">
        <v>382.01430371770601</v>
      </c>
      <c r="Y7" s="288">
        <v>815.39010905248801</v>
      </c>
      <c r="Z7" s="288">
        <v>1202.09506408728</v>
      </c>
      <c r="AA7" s="288">
        <v>1208.6220066866902</v>
      </c>
      <c r="AB7" s="288">
        <v>1023.1716611954099</v>
      </c>
      <c r="AC7" s="288">
        <v>735.69382127900394</v>
      </c>
      <c r="AD7" s="288">
        <v>800.62009235993207</v>
      </c>
      <c r="AE7" s="288">
        <v>803.80873140916799</v>
      </c>
      <c r="AF7" s="288">
        <v>765.696736842105</v>
      </c>
      <c r="AG7" s="328"/>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row>
    <row r="8" spans="1:61" ht="31" customHeight="1" x14ac:dyDescent="0.2">
      <c r="A8" s="12" t="s">
        <v>38</v>
      </c>
      <c r="B8" s="329" t="s">
        <v>54</v>
      </c>
      <c r="C8" s="12" t="s">
        <v>42</v>
      </c>
      <c r="D8" s="16">
        <v>43800</v>
      </c>
      <c r="E8" s="16">
        <v>44561</v>
      </c>
      <c r="F8" s="328"/>
      <c r="G8" s="328"/>
      <c r="H8" s="397">
        <v>467.21661290322601</v>
      </c>
      <c r="I8" s="327">
        <v>877.13574682687397</v>
      </c>
      <c r="J8" s="327">
        <v>654.449754159593</v>
      </c>
      <c r="K8" s="327">
        <v>601.64731137521198</v>
      </c>
      <c r="L8" s="327">
        <v>586.33245297113797</v>
      </c>
      <c r="M8" s="327">
        <v>550.79481137521202</v>
      </c>
      <c r="N8" s="327">
        <v>631.62540233005268</v>
      </c>
      <c r="O8" s="327">
        <v>390.64465715902668</v>
      </c>
      <c r="P8" s="327">
        <v>581.9589498585176</v>
      </c>
      <c r="Q8" s="327">
        <v>533.8439780418787</v>
      </c>
      <c r="R8" s="327">
        <v>559.06375331069603</v>
      </c>
      <c r="S8" s="398">
        <v>188.4000107550809</v>
      </c>
      <c r="T8" s="398">
        <v>167.28503407396889</v>
      </c>
      <c r="U8" s="328"/>
      <c r="V8" s="328"/>
      <c r="W8" s="288">
        <v>378.51142682512699</v>
      </c>
      <c r="X8" s="288">
        <v>329.52426748582201</v>
      </c>
      <c r="Y8" s="288">
        <v>623.91829647264103</v>
      </c>
      <c r="Z8" s="288">
        <v>1119.1587853962801</v>
      </c>
      <c r="AA8" s="288">
        <v>1152.83581320954</v>
      </c>
      <c r="AB8" s="288">
        <v>998.38813184497894</v>
      </c>
      <c r="AC8" s="288">
        <v>747.50706338426698</v>
      </c>
      <c r="AD8" s="288">
        <v>813.06491341256401</v>
      </c>
      <c r="AE8" s="288">
        <v>816.32068930390506</v>
      </c>
      <c r="AF8" s="288">
        <v>748.51455687606108</v>
      </c>
      <c r="AG8" s="328"/>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row>
    <row r="9" spans="1:61" ht="31" customHeight="1" x14ac:dyDescent="0.2">
      <c r="A9" s="12" t="s">
        <v>38</v>
      </c>
      <c r="B9" s="329" t="s">
        <v>53</v>
      </c>
      <c r="C9" s="12" t="s">
        <v>43</v>
      </c>
      <c r="D9" s="16">
        <v>43800</v>
      </c>
      <c r="E9" s="16">
        <v>44196</v>
      </c>
      <c r="F9" s="328"/>
      <c r="G9" s="328"/>
      <c r="H9" s="397">
        <v>178.60548387096799</v>
      </c>
      <c r="I9" s="328"/>
      <c r="J9" s="287">
        <v>640.74691544991504</v>
      </c>
      <c r="K9" s="287">
        <v>780.78966179966096</v>
      </c>
      <c r="L9" s="398">
        <v>893.11558533145296</v>
      </c>
      <c r="M9" s="287">
        <v>795.557161799661</v>
      </c>
      <c r="N9" s="328"/>
      <c r="O9" s="328"/>
      <c r="P9" s="328"/>
      <c r="Q9" s="328"/>
      <c r="R9" s="328"/>
      <c r="S9" s="398">
        <v>609.14999369529698</v>
      </c>
      <c r="T9" s="398">
        <v>913.92619258891204</v>
      </c>
      <c r="U9" s="328"/>
      <c r="V9" s="328"/>
      <c r="W9" s="328"/>
      <c r="X9" s="328"/>
      <c r="Y9" s="328"/>
      <c r="Z9" s="328"/>
      <c r="AA9" s="328"/>
      <c r="AB9" s="328"/>
      <c r="AC9" s="328"/>
      <c r="AD9" s="328"/>
      <c r="AE9" s="328"/>
      <c r="AF9" s="328"/>
      <c r="AG9" s="328"/>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292"/>
      <c r="BF9" s="292"/>
      <c r="BG9" s="292"/>
      <c r="BH9" s="292"/>
      <c r="BI9" s="292"/>
    </row>
    <row r="10" spans="1:61" ht="31" customHeight="1" x14ac:dyDescent="0.2">
      <c r="A10" s="12" t="s">
        <v>38</v>
      </c>
      <c r="B10" s="329" t="s">
        <v>56</v>
      </c>
      <c r="C10" s="12" t="s">
        <v>44</v>
      </c>
      <c r="D10" s="16">
        <v>44287</v>
      </c>
      <c r="E10" s="16">
        <v>44333</v>
      </c>
      <c r="F10" s="328"/>
      <c r="G10" s="328"/>
      <c r="H10" s="399"/>
      <c r="I10" s="328"/>
      <c r="J10" s="328"/>
      <c r="K10" s="328"/>
      <c r="L10" s="328"/>
      <c r="M10" s="292"/>
      <c r="N10" s="328"/>
      <c r="O10" s="328"/>
      <c r="P10" s="328"/>
      <c r="Q10" s="328"/>
      <c r="R10" s="328"/>
      <c r="S10" s="328"/>
      <c r="T10" s="328"/>
      <c r="U10" s="328"/>
      <c r="V10" s="328"/>
      <c r="W10" s="328"/>
      <c r="X10" s="288">
        <v>1750.2765230278301</v>
      </c>
      <c r="Y10" s="288">
        <v>1842.79061853095</v>
      </c>
      <c r="Z10" s="328"/>
      <c r="AA10" s="328"/>
      <c r="AB10" s="328"/>
      <c r="AC10" s="328"/>
      <c r="AD10" s="328"/>
      <c r="AE10" s="328"/>
      <c r="AF10" s="328"/>
      <c r="AG10" s="328"/>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c r="BI10" s="292"/>
    </row>
    <row r="11" spans="1:61" ht="31" customHeight="1" x14ac:dyDescent="0.2">
      <c r="A11" s="9" t="s">
        <v>45</v>
      </c>
      <c r="B11" s="330" t="s">
        <v>57</v>
      </c>
      <c r="C11" s="9" t="s">
        <v>46</v>
      </c>
      <c r="D11" s="15">
        <v>43800</v>
      </c>
      <c r="E11" s="22" t="s">
        <v>85</v>
      </c>
      <c r="F11" s="328"/>
      <c r="G11" s="328"/>
      <c r="H11" s="397">
        <v>508.44677419354804</v>
      </c>
      <c r="I11" s="398">
        <v>4838.5058920654792</v>
      </c>
      <c r="J11" s="398">
        <v>4051.5956304985298</v>
      </c>
      <c r="K11" s="398">
        <v>4968.7187777176896</v>
      </c>
      <c r="L11" s="287">
        <v>2416.85</v>
      </c>
      <c r="M11" s="287">
        <v>862.81244057724996</v>
      </c>
      <c r="N11" s="287">
        <v>1889.3266666666668</v>
      </c>
      <c r="O11" s="287">
        <v>455.14333899264267</v>
      </c>
      <c r="P11" s="287"/>
      <c r="Q11" s="287"/>
      <c r="R11" s="287"/>
      <c r="S11" s="328"/>
      <c r="T11" s="328"/>
      <c r="U11" s="288">
        <v>1460.6129588839901</v>
      </c>
      <c r="V11" s="288">
        <v>1255.7839771514</v>
      </c>
      <c r="W11" s="288">
        <v>1872.8121882417699</v>
      </c>
      <c r="X11" s="288">
        <v>1704.62083631781</v>
      </c>
      <c r="Y11" s="328"/>
      <c r="Z11" s="328"/>
      <c r="AA11" s="328"/>
      <c r="AB11" s="328"/>
      <c r="AC11" s="328"/>
      <c r="AD11" s="328"/>
      <c r="AE11" s="328"/>
      <c r="AF11" s="328"/>
      <c r="AG11" s="328"/>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2"/>
      <c r="BD11" s="292"/>
      <c r="BE11" s="292"/>
      <c r="BF11" s="292"/>
      <c r="BG11" s="292"/>
      <c r="BH11" s="292"/>
      <c r="BI11" s="292"/>
    </row>
    <row r="12" spans="1:61" ht="31" customHeight="1" x14ac:dyDescent="0.2">
      <c r="A12" s="9" t="s">
        <v>45</v>
      </c>
      <c r="B12" s="330" t="s">
        <v>58</v>
      </c>
      <c r="C12" s="9" t="s">
        <v>47</v>
      </c>
      <c r="D12" s="15">
        <v>43770</v>
      </c>
      <c r="E12" s="15">
        <v>44196</v>
      </c>
      <c r="F12" s="328"/>
      <c r="G12" s="400">
        <v>1214.6199999999999</v>
      </c>
      <c r="H12" s="399"/>
      <c r="I12" s="328"/>
      <c r="J12" s="328"/>
      <c r="K12" s="287">
        <v>729.43122228231493</v>
      </c>
      <c r="L12" s="287">
        <v>3117.4444146685501</v>
      </c>
      <c r="M12" s="287">
        <v>3206.51204655728</v>
      </c>
      <c r="N12" s="287">
        <v>2189.2441689671064</v>
      </c>
      <c r="O12" s="287">
        <v>3637.4812133317164</v>
      </c>
      <c r="P12" s="287">
        <v>2066.4795880915467</v>
      </c>
      <c r="Q12" s="287">
        <v>1618.3293204380666</v>
      </c>
      <c r="R12" s="287">
        <v>1740.4943530598898</v>
      </c>
      <c r="S12" s="287">
        <v>1732.61552042519</v>
      </c>
      <c r="T12" s="287">
        <v>416.42405784978399</v>
      </c>
      <c r="U12" s="328"/>
      <c r="V12" s="328"/>
      <c r="W12" s="328"/>
      <c r="X12" s="328"/>
      <c r="Y12" s="328"/>
      <c r="Z12" s="328"/>
      <c r="AA12" s="328"/>
      <c r="AB12" s="328"/>
      <c r="AC12" s="328"/>
      <c r="AD12" s="328"/>
      <c r="AE12" s="328"/>
      <c r="AF12" s="328"/>
      <c r="AG12" s="328"/>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292"/>
      <c r="BG12" s="292"/>
      <c r="BH12" s="292"/>
      <c r="BI12" s="292"/>
    </row>
    <row r="13" spans="1:61" ht="31" customHeight="1" x14ac:dyDescent="0.2">
      <c r="A13" s="17" t="s">
        <v>48</v>
      </c>
      <c r="B13" s="331" t="s">
        <v>59</v>
      </c>
      <c r="C13" s="10" t="s">
        <v>49</v>
      </c>
      <c r="D13" s="18">
        <v>43739</v>
      </c>
      <c r="E13" s="18">
        <v>44134</v>
      </c>
      <c r="F13" s="400">
        <v>1467.08</v>
      </c>
      <c r="G13" s="328"/>
      <c r="H13" s="328"/>
      <c r="I13" s="328"/>
      <c r="J13" s="328"/>
      <c r="K13" s="328"/>
      <c r="L13" s="328"/>
      <c r="M13" s="328"/>
      <c r="N13" s="287">
        <v>1530.6736945826765</v>
      </c>
      <c r="O13" s="287">
        <v>1197.8550812434269</v>
      </c>
      <c r="P13" s="287">
        <v>1789.6019349748267</v>
      </c>
      <c r="Q13" s="287">
        <v>2695.9027623772668</v>
      </c>
      <c r="R13" s="287">
        <v>1066.107077589134</v>
      </c>
      <c r="S13" s="328"/>
      <c r="T13" s="328"/>
      <c r="U13" s="328"/>
      <c r="V13" s="328"/>
      <c r="W13" s="328"/>
      <c r="X13" s="328"/>
      <c r="Y13" s="328"/>
      <c r="Z13" s="328"/>
      <c r="AA13" s="328"/>
      <c r="AB13" s="328"/>
      <c r="AC13" s="328"/>
      <c r="AD13" s="328"/>
      <c r="AE13" s="328"/>
      <c r="AF13" s="328"/>
      <c r="AG13" s="328"/>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row>
    <row r="14" spans="1:61" ht="31" customHeight="1" x14ac:dyDescent="0.2">
      <c r="A14" s="17" t="s">
        <v>48</v>
      </c>
      <c r="B14" s="331" t="s">
        <v>60</v>
      </c>
      <c r="C14" s="10" t="s">
        <v>50</v>
      </c>
      <c r="D14" s="18">
        <v>43739</v>
      </c>
      <c r="E14" s="18">
        <v>44469</v>
      </c>
      <c r="F14" s="400">
        <v>1685.98</v>
      </c>
      <c r="G14" s="400">
        <v>1937.44</v>
      </c>
      <c r="H14" s="328"/>
      <c r="I14" s="328"/>
      <c r="J14" s="328"/>
      <c r="K14" s="328"/>
      <c r="L14" s="328"/>
      <c r="M14" s="328"/>
      <c r="N14" s="287">
        <v>758.06233529649569</v>
      </c>
      <c r="O14" s="287">
        <v>1040.2661767321526</v>
      </c>
      <c r="P14" s="287">
        <v>957.2963440215417</v>
      </c>
      <c r="Q14" s="287">
        <v>845.86160724391664</v>
      </c>
      <c r="R14" s="287">
        <v>2004.6695543293699</v>
      </c>
      <c r="S14" s="287">
        <v>1854.2620840407499</v>
      </c>
      <c r="T14" s="287">
        <v>3651.3645520692799</v>
      </c>
      <c r="U14" s="288">
        <v>1888.8870411160101</v>
      </c>
      <c r="V14" s="288">
        <v>1625.6803085628801</v>
      </c>
      <c r="W14" s="288">
        <v>2402.4878117582302</v>
      </c>
      <c r="X14" s="288">
        <v>2368.8218593193601</v>
      </c>
      <c r="Y14" s="288">
        <v>3211.7049499355599</v>
      </c>
      <c r="Z14" s="288">
        <v>2054.34666666667</v>
      </c>
      <c r="AA14" s="288">
        <v>2186.3133333333299</v>
      </c>
      <c r="AB14" s="288">
        <v>2282.9752777777799</v>
      </c>
      <c r="AC14" s="288">
        <v>2748.9097619047598</v>
      </c>
      <c r="AD14" s="328"/>
      <c r="AE14" s="328"/>
      <c r="AF14" s="328"/>
      <c r="AG14" s="328"/>
      <c r="AH14" s="292"/>
      <c r="AI14" s="292"/>
      <c r="AJ14" s="292"/>
      <c r="AK14" s="292"/>
      <c r="AL14" s="292"/>
      <c r="AM14" s="292"/>
      <c r="AN14" s="292"/>
      <c r="AO14" s="292"/>
      <c r="AP14" s="292"/>
      <c r="AQ14" s="292"/>
      <c r="AR14" s="292"/>
      <c r="AS14" s="292"/>
      <c r="AT14" s="292"/>
      <c r="AU14" s="292"/>
      <c r="AV14" s="292"/>
      <c r="AW14" s="292"/>
      <c r="AX14" s="292"/>
      <c r="AY14" s="292"/>
      <c r="AZ14" s="292"/>
      <c r="BA14" s="292"/>
      <c r="BB14" s="292"/>
      <c r="BC14" s="292"/>
      <c r="BD14" s="292"/>
      <c r="BE14" s="292"/>
      <c r="BF14" s="292"/>
      <c r="BG14" s="292"/>
      <c r="BH14" s="292"/>
      <c r="BI14" s="292"/>
    </row>
    <row r="15" spans="1:61" ht="31" customHeight="1" x14ac:dyDescent="0.2">
      <c r="A15" s="17" t="s">
        <v>48</v>
      </c>
      <c r="B15" s="332" t="s">
        <v>61</v>
      </c>
      <c r="C15" s="10" t="s">
        <v>51</v>
      </c>
      <c r="D15" s="18">
        <v>44044</v>
      </c>
      <c r="E15" s="18">
        <v>44196</v>
      </c>
      <c r="F15" s="328"/>
      <c r="G15" s="328"/>
      <c r="H15" s="328"/>
      <c r="I15" s="328"/>
      <c r="J15" s="328"/>
      <c r="K15" s="328"/>
      <c r="L15" s="328"/>
      <c r="M15" s="328"/>
      <c r="N15" s="328"/>
      <c r="O15" s="328"/>
      <c r="P15" s="287">
        <v>2511.1644844683965</v>
      </c>
      <c r="Q15" s="287">
        <v>2170.6269297483368</v>
      </c>
      <c r="R15" s="287">
        <v>873.296741666667</v>
      </c>
      <c r="S15" s="287">
        <v>929.31605352526606</v>
      </c>
      <c r="T15" s="287">
        <v>827.70878306737291</v>
      </c>
      <c r="U15" s="328"/>
      <c r="V15" s="328"/>
      <c r="W15" s="328"/>
      <c r="X15" s="328"/>
      <c r="Y15" s="328"/>
      <c r="Z15" s="328"/>
      <c r="AA15" s="328"/>
      <c r="AB15" s="328"/>
      <c r="AC15" s="328"/>
      <c r="AD15" s="328"/>
      <c r="AE15" s="328"/>
      <c r="AF15" s="328"/>
      <c r="AG15" s="328"/>
      <c r="AH15" s="292"/>
      <c r="AI15" s="292"/>
      <c r="AJ15" s="292"/>
      <c r="AK15" s="292"/>
      <c r="AL15" s="292"/>
      <c r="AM15" s="292"/>
      <c r="AN15" s="292"/>
      <c r="AO15" s="292"/>
      <c r="AP15" s="292"/>
      <c r="AQ15" s="292"/>
      <c r="AR15" s="292"/>
      <c r="AS15" s="292"/>
      <c r="AT15" s="292"/>
      <c r="AU15" s="292"/>
      <c r="AV15" s="292"/>
      <c r="AW15" s="292"/>
      <c r="AX15" s="292"/>
      <c r="AY15" s="292"/>
      <c r="AZ15" s="292"/>
      <c r="BA15" s="292"/>
      <c r="BB15" s="292"/>
      <c r="BC15" s="292"/>
      <c r="BD15" s="292"/>
      <c r="BE15" s="292"/>
      <c r="BF15" s="292"/>
      <c r="BG15" s="292"/>
      <c r="BH15" s="292"/>
      <c r="BI15" s="292"/>
    </row>
    <row r="16" spans="1:61" ht="31" customHeight="1" x14ac:dyDescent="0.2">
      <c r="A16" s="332" t="s">
        <v>48</v>
      </c>
      <c r="B16" s="331" t="s">
        <v>62</v>
      </c>
      <c r="C16" s="333" t="s">
        <v>52</v>
      </c>
      <c r="D16" s="18">
        <v>43952</v>
      </c>
      <c r="E16" s="18">
        <v>44561</v>
      </c>
      <c r="F16" s="328"/>
      <c r="G16" s="328"/>
      <c r="H16" s="328"/>
      <c r="I16" s="328"/>
      <c r="J16" s="328"/>
      <c r="K16" s="328"/>
      <c r="L16" s="328"/>
      <c r="M16" s="287">
        <v>712.25750000000005</v>
      </c>
      <c r="N16" s="287">
        <v>1414.7566666666667</v>
      </c>
      <c r="O16" s="287">
        <v>1452.8166666666666</v>
      </c>
      <c r="P16" s="287">
        <v>597.43410299943366</v>
      </c>
      <c r="Q16" s="287">
        <v>599.89848330503673</v>
      </c>
      <c r="R16" s="328"/>
      <c r="S16" s="401">
        <v>2000</v>
      </c>
      <c r="T16" s="328"/>
      <c r="U16" s="328"/>
      <c r="V16" s="288">
        <v>1061.9471428571401</v>
      </c>
      <c r="W16" s="288">
        <v>1964.85</v>
      </c>
      <c r="X16" s="288">
        <v>2531.7857936507899</v>
      </c>
      <c r="Y16" s="394">
        <v>6180.2570636268092</v>
      </c>
      <c r="Z16" s="288">
        <v>2174.6214318053198</v>
      </c>
      <c r="AA16" s="288">
        <v>2188.5847651386498</v>
      </c>
      <c r="AB16" s="288">
        <v>2168.1845863987896</v>
      </c>
      <c r="AC16" s="288">
        <v>2262.5769047618996</v>
      </c>
      <c r="AD16" s="288">
        <v>1898.3980000000001</v>
      </c>
      <c r="AE16" s="394">
        <v>3959.248</v>
      </c>
      <c r="AF16" s="288">
        <v>462.11</v>
      </c>
      <c r="AG16" s="438" t="s">
        <v>173</v>
      </c>
      <c r="AH16" s="438"/>
      <c r="AI16" s="438"/>
      <c r="AJ16" s="438"/>
      <c r="AK16" s="438"/>
      <c r="AL16" s="438"/>
      <c r="AM16" s="438"/>
      <c r="AN16" s="438"/>
      <c r="AO16" s="438"/>
      <c r="AP16" s="438"/>
      <c r="AQ16" s="438"/>
      <c r="AR16" s="438"/>
      <c r="AS16" s="438"/>
      <c r="AT16" s="438"/>
      <c r="AU16" s="438"/>
      <c r="AV16" s="438"/>
      <c r="AW16" s="438"/>
      <c r="AX16" s="438"/>
      <c r="AY16" s="438"/>
      <c r="AZ16" s="438"/>
      <c r="BA16" s="438"/>
      <c r="BB16" s="438"/>
      <c r="BC16" s="438"/>
      <c r="BD16" s="438"/>
      <c r="BE16" s="438"/>
      <c r="BF16" s="438"/>
      <c r="BG16" s="438"/>
      <c r="BH16" s="438"/>
      <c r="BI16" s="438"/>
    </row>
    <row r="17" spans="1:61" ht="31" customHeight="1" x14ac:dyDescent="0.2">
      <c r="A17" s="334" t="s">
        <v>63</v>
      </c>
      <c r="B17" s="334" t="s">
        <v>65</v>
      </c>
      <c r="C17" s="335" t="s">
        <v>64</v>
      </c>
      <c r="D17" s="19">
        <v>43922</v>
      </c>
      <c r="E17" s="19">
        <v>44469</v>
      </c>
      <c r="F17" s="328"/>
      <c r="G17" s="328"/>
      <c r="H17" s="328"/>
      <c r="I17" s="328"/>
      <c r="J17" s="328"/>
      <c r="K17" s="328"/>
      <c r="L17" s="287"/>
      <c r="M17" s="287"/>
      <c r="N17" s="287"/>
      <c r="O17" s="395">
        <v>550</v>
      </c>
      <c r="P17" s="395">
        <v>550</v>
      </c>
      <c r="Q17" s="395">
        <v>550</v>
      </c>
      <c r="R17" s="395">
        <v>813.16</v>
      </c>
      <c r="S17" s="395">
        <v>550</v>
      </c>
      <c r="T17" s="395">
        <v>550</v>
      </c>
      <c r="U17" s="394">
        <v>550</v>
      </c>
      <c r="V17" s="394">
        <v>550</v>
      </c>
      <c r="W17" s="394">
        <v>550</v>
      </c>
      <c r="X17" s="394">
        <v>550</v>
      </c>
      <c r="Y17" s="394">
        <v>550</v>
      </c>
      <c r="Z17" s="394">
        <v>550</v>
      </c>
      <c r="AA17" s="394">
        <v>550</v>
      </c>
      <c r="AB17" s="394">
        <v>550</v>
      </c>
      <c r="AC17" s="394">
        <v>2300</v>
      </c>
      <c r="AD17" s="336"/>
      <c r="AE17" s="328"/>
      <c r="AF17" s="328"/>
      <c r="AG17" s="438" t="s">
        <v>172</v>
      </c>
      <c r="AH17" s="438"/>
      <c r="AI17" s="438"/>
      <c r="AJ17" s="438"/>
      <c r="AK17" s="438"/>
      <c r="AL17" s="438"/>
      <c r="AM17" s="438"/>
      <c r="AN17" s="438"/>
      <c r="AO17" s="438"/>
      <c r="AP17" s="438"/>
      <c r="AQ17" s="438"/>
      <c r="AR17" s="438"/>
      <c r="AS17" s="438"/>
      <c r="AT17" s="438"/>
      <c r="AU17" s="438"/>
      <c r="AV17" s="438"/>
      <c r="AW17" s="438"/>
      <c r="AX17" s="438"/>
      <c r="AY17" s="438"/>
      <c r="AZ17" s="438"/>
      <c r="BA17" s="438"/>
      <c r="BB17" s="438"/>
      <c r="BC17" s="438"/>
      <c r="BD17" s="438"/>
      <c r="BE17" s="402"/>
      <c r="BF17" s="292"/>
      <c r="BG17" s="292"/>
      <c r="BH17" s="292"/>
      <c r="BI17" s="292"/>
    </row>
    <row r="18" spans="1:61" ht="31" customHeight="1" x14ac:dyDescent="0.2">
      <c r="A18" s="20" t="s">
        <v>63</v>
      </c>
      <c r="B18" s="335" t="s">
        <v>66</v>
      </c>
      <c r="C18" s="11" t="s">
        <v>68</v>
      </c>
      <c r="D18" s="19">
        <v>43800</v>
      </c>
      <c r="E18" s="19">
        <v>44196</v>
      </c>
      <c r="F18" s="328"/>
      <c r="G18" s="328"/>
      <c r="H18" s="397">
        <v>1436.885</v>
      </c>
      <c r="I18" s="337">
        <v>1478.64362576134</v>
      </c>
      <c r="J18" s="337">
        <v>2331.7506004012998</v>
      </c>
      <c r="K18" s="328"/>
      <c r="L18" s="328"/>
      <c r="M18" s="287">
        <v>1655.7425594227502</v>
      </c>
      <c r="N18" s="287">
        <v>964.23529145444263</v>
      </c>
      <c r="O18" s="287">
        <v>1555.7696547821165</v>
      </c>
      <c r="P18" s="287">
        <v>1636.7543746462966</v>
      </c>
      <c r="Q18" s="287">
        <v>1638.7917260894169</v>
      </c>
      <c r="R18" s="287">
        <v>1753.13972445851</v>
      </c>
      <c r="S18" s="287">
        <v>1494.9354660260101</v>
      </c>
      <c r="T18" s="287">
        <v>811.15323312273699</v>
      </c>
      <c r="U18" s="328"/>
      <c r="V18" s="328"/>
      <c r="W18" s="328"/>
      <c r="X18" s="328"/>
      <c r="Y18" s="328"/>
      <c r="Z18" s="328"/>
      <c r="AA18" s="328"/>
      <c r="AB18" s="328"/>
      <c r="AC18" s="328"/>
      <c r="AD18" s="328"/>
      <c r="AE18" s="328"/>
      <c r="AF18" s="328"/>
      <c r="AG18" s="328"/>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row>
    <row r="19" spans="1:61" ht="31" customHeight="1" x14ac:dyDescent="0.2">
      <c r="A19" s="14" t="s">
        <v>80</v>
      </c>
      <c r="B19" s="338" t="s">
        <v>74</v>
      </c>
      <c r="C19" s="13" t="s">
        <v>69</v>
      </c>
      <c r="D19" s="305">
        <v>44197</v>
      </c>
      <c r="E19" s="305">
        <v>44286</v>
      </c>
      <c r="F19" s="328"/>
      <c r="G19" s="328"/>
      <c r="H19" s="328"/>
      <c r="I19" s="328"/>
      <c r="J19" s="328"/>
      <c r="K19" s="328"/>
      <c r="L19" s="328"/>
      <c r="M19" s="328"/>
      <c r="N19" s="328"/>
      <c r="O19" s="328"/>
      <c r="P19" s="328"/>
      <c r="Q19" s="328"/>
      <c r="R19" s="328"/>
      <c r="S19" s="328"/>
      <c r="T19" s="328"/>
      <c r="U19" s="339">
        <v>1103.5961428571402</v>
      </c>
      <c r="V19" s="339">
        <v>909.292928571429</v>
      </c>
      <c r="W19" s="339">
        <v>1478.99520742345</v>
      </c>
      <c r="X19" s="328"/>
      <c r="Y19" s="328"/>
      <c r="Z19" s="328"/>
      <c r="AA19" s="328"/>
      <c r="AB19" s="328"/>
      <c r="AC19" s="328"/>
      <c r="AD19" s="328"/>
      <c r="AE19" s="328"/>
      <c r="AF19" s="328"/>
      <c r="AG19" s="328"/>
      <c r="AH19" s="292"/>
      <c r="AI19" s="292"/>
      <c r="AJ19" s="292"/>
      <c r="AK19" s="292"/>
      <c r="AL19" s="292"/>
      <c r="AM19" s="292"/>
      <c r="AN19" s="292"/>
      <c r="AO19" s="292"/>
      <c r="AP19" s="292"/>
      <c r="AQ19" s="292"/>
      <c r="AR19" s="292"/>
      <c r="AS19" s="292"/>
      <c r="AT19" s="292"/>
      <c r="AU19" s="292"/>
      <c r="AV19" s="292"/>
      <c r="AW19" s="292"/>
      <c r="AX19" s="292"/>
      <c r="AY19" s="292"/>
      <c r="AZ19" s="292"/>
      <c r="BA19" s="292"/>
      <c r="BB19" s="292"/>
      <c r="BC19" s="292"/>
      <c r="BD19" s="292"/>
      <c r="BE19" s="292"/>
      <c r="BF19" s="292"/>
      <c r="BG19" s="292"/>
      <c r="BH19" s="292"/>
      <c r="BI19" s="292"/>
    </row>
    <row r="20" spans="1:61" ht="31" customHeight="1" x14ac:dyDescent="0.2">
      <c r="A20" s="14" t="s">
        <v>80</v>
      </c>
      <c r="B20" s="338" t="s">
        <v>75</v>
      </c>
      <c r="C20" s="13" t="s">
        <v>67</v>
      </c>
      <c r="D20" s="305">
        <v>44197</v>
      </c>
      <c r="E20" s="305">
        <v>44286</v>
      </c>
      <c r="F20" s="328"/>
      <c r="G20" s="328"/>
      <c r="H20" s="328"/>
      <c r="I20" s="328"/>
      <c r="J20" s="328"/>
      <c r="K20" s="328"/>
      <c r="L20" s="328"/>
      <c r="M20" s="328"/>
      <c r="N20" s="328"/>
      <c r="O20" s="328"/>
      <c r="P20" s="328"/>
      <c r="Q20" s="328"/>
      <c r="R20" s="328"/>
      <c r="S20" s="328"/>
      <c r="T20" s="328"/>
      <c r="U20" s="339">
        <v>1205.6138571428601</v>
      </c>
      <c r="V20" s="339">
        <v>1001.36635714286</v>
      </c>
      <c r="W20" s="339">
        <v>1420.67261518646</v>
      </c>
      <c r="X20" s="328"/>
      <c r="Y20" s="328"/>
      <c r="Z20" s="328"/>
      <c r="AA20" s="328"/>
      <c r="AB20" s="328"/>
      <c r="AC20" s="328"/>
      <c r="AD20" s="328"/>
      <c r="AE20" s="328"/>
      <c r="AF20" s="328"/>
      <c r="AG20" s="328"/>
      <c r="AH20" s="292"/>
      <c r="AI20" s="292"/>
      <c r="AJ20" s="292"/>
      <c r="AK20" s="292"/>
      <c r="AL20" s="292"/>
      <c r="AM20" s="292"/>
      <c r="AN20" s="292"/>
      <c r="AO20" s="292"/>
      <c r="AP20" s="292"/>
      <c r="AQ20" s="292"/>
      <c r="AR20" s="292"/>
      <c r="AS20" s="292"/>
      <c r="AT20" s="292"/>
      <c r="AU20" s="292"/>
      <c r="AV20" s="292"/>
      <c r="AW20" s="292"/>
      <c r="AX20" s="292"/>
      <c r="AY20" s="292"/>
      <c r="AZ20" s="292"/>
      <c r="BA20" s="292"/>
      <c r="BB20" s="292"/>
      <c r="BC20" s="292"/>
      <c r="BD20" s="292"/>
      <c r="BE20" s="292"/>
      <c r="BF20" s="292"/>
      <c r="BG20" s="292"/>
      <c r="BH20" s="292"/>
      <c r="BI20" s="292"/>
    </row>
    <row r="21" spans="1:61" ht="31" customHeight="1" x14ac:dyDescent="0.2">
      <c r="A21" s="14" t="s">
        <v>80</v>
      </c>
      <c r="B21" s="338" t="s">
        <v>76</v>
      </c>
      <c r="C21" s="13" t="s">
        <v>70</v>
      </c>
      <c r="D21" s="305">
        <v>44228</v>
      </c>
      <c r="E21" s="305">
        <v>44316</v>
      </c>
      <c r="F21" s="328"/>
      <c r="G21" s="328"/>
      <c r="H21" s="328"/>
      <c r="I21" s="328"/>
      <c r="J21" s="328"/>
      <c r="K21" s="328"/>
      <c r="L21" s="328"/>
      <c r="M21" s="328"/>
      <c r="N21" s="328"/>
      <c r="O21" s="328"/>
      <c r="P21" s="328"/>
      <c r="Q21" s="328"/>
      <c r="R21" s="328"/>
      <c r="S21" s="328"/>
      <c r="T21" s="328"/>
      <c r="U21" s="328"/>
      <c r="V21" s="339">
        <v>840.23785714285702</v>
      </c>
      <c r="W21" s="339">
        <v>1254.2014800070299</v>
      </c>
      <c r="X21" s="339">
        <v>1365.3058253342401</v>
      </c>
      <c r="Y21" s="328"/>
      <c r="Z21" s="328"/>
      <c r="AA21" s="328"/>
      <c r="AB21" s="328"/>
      <c r="AC21" s="328"/>
      <c r="AD21" s="328"/>
      <c r="AE21" s="328"/>
      <c r="AF21" s="328"/>
      <c r="AG21" s="328"/>
      <c r="AH21" s="292"/>
      <c r="AI21" s="292"/>
      <c r="AJ21" s="292"/>
      <c r="AK21" s="292"/>
      <c r="AL21" s="292"/>
      <c r="AM21" s="292"/>
      <c r="AN21" s="292"/>
      <c r="AO21" s="292"/>
      <c r="AP21" s="292"/>
      <c r="AQ21" s="292"/>
      <c r="AR21" s="292"/>
      <c r="AS21" s="292"/>
      <c r="AT21" s="292"/>
      <c r="AU21" s="292"/>
      <c r="AV21" s="292"/>
      <c r="AW21" s="292"/>
      <c r="AX21" s="292"/>
      <c r="AY21" s="292"/>
      <c r="AZ21" s="292"/>
      <c r="BA21" s="292"/>
      <c r="BB21" s="292"/>
      <c r="BC21" s="292"/>
      <c r="BD21" s="292"/>
      <c r="BE21" s="292"/>
      <c r="BF21" s="292"/>
      <c r="BG21" s="292"/>
      <c r="BH21" s="292"/>
      <c r="BI21" s="292"/>
    </row>
    <row r="22" spans="1:61" ht="31" customHeight="1" x14ac:dyDescent="0.2">
      <c r="A22" s="14" t="s">
        <v>80</v>
      </c>
      <c r="B22" s="340" t="s">
        <v>77</v>
      </c>
      <c r="C22" s="13" t="s">
        <v>71</v>
      </c>
      <c r="D22" s="305">
        <v>44228</v>
      </c>
      <c r="E22" s="305">
        <v>44316</v>
      </c>
      <c r="F22" s="328"/>
      <c r="G22" s="328"/>
      <c r="H22" s="328"/>
      <c r="I22" s="328"/>
      <c r="J22" s="328"/>
      <c r="K22" s="328"/>
      <c r="L22" s="328"/>
      <c r="M22" s="328"/>
      <c r="N22" s="328"/>
      <c r="O22" s="328"/>
      <c r="P22" s="328"/>
      <c r="Q22" s="328"/>
      <c r="R22" s="328"/>
      <c r="S22" s="328"/>
      <c r="T22" s="328"/>
      <c r="U22" s="328"/>
      <c r="V22" s="339">
        <v>1070.4214285714299</v>
      </c>
      <c r="W22" s="339">
        <v>1099.61080264622</v>
      </c>
      <c r="X22" s="339">
        <v>1522.54059114644</v>
      </c>
      <c r="Y22" s="328"/>
      <c r="Z22" s="328"/>
      <c r="AA22" s="328"/>
      <c r="AB22" s="328"/>
      <c r="AC22" s="328"/>
      <c r="AD22" s="328"/>
      <c r="AE22" s="328"/>
      <c r="AF22" s="328"/>
      <c r="AG22" s="328"/>
      <c r="AH22" s="292"/>
      <c r="AI22" s="292"/>
      <c r="AJ22" s="292"/>
      <c r="AK22" s="292"/>
      <c r="AL22" s="292"/>
      <c r="AM22" s="292"/>
      <c r="AN22" s="292"/>
      <c r="AO22" s="292"/>
      <c r="AP22" s="292"/>
      <c r="AQ22" s="292"/>
      <c r="AR22" s="292"/>
      <c r="AS22" s="292"/>
      <c r="AT22" s="292"/>
      <c r="AU22" s="292"/>
      <c r="AV22" s="292"/>
      <c r="AW22" s="292"/>
      <c r="AX22" s="292"/>
      <c r="AY22" s="292"/>
      <c r="AZ22" s="292"/>
      <c r="BA22" s="292"/>
      <c r="BB22" s="292"/>
      <c r="BC22" s="292"/>
      <c r="BD22" s="292"/>
      <c r="BE22" s="292"/>
      <c r="BF22" s="292"/>
      <c r="BG22" s="292"/>
      <c r="BH22" s="292"/>
      <c r="BI22" s="292"/>
    </row>
    <row r="23" spans="1:61" ht="31" customHeight="1" x14ac:dyDescent="0.2">
      <c r="A23" s="14" t="s">
        <v>80</v>
      </c>
      <c r="B23" s="338" t="s">
        <v>78</v>
      </c>
      <c r="C23" s="13" t="s">
        <v>72</v>
      </c>
      <c r="D23" s="305">
        <v>44317</v>
      </c>
      <c r="E23" s="305">
        <v>44439</v>
      </c>
      <c r="F23" s="328"/>
      <c r="G23" s="328"/>
      <c r="H23" s="328"/>
      <c r="I23" s="328"/>
      <c r="J23" s="328"/>
      <c r="K23" s="328"/>
      <c r="L23" s="328"/>
      <c r="M23" s="328"/>
      <c r="N23" s="328"/>
      <c r="O23" s="328"/>
      <c r="P23" s="328"/>
      <c r="Q23" s="328"/>
      <c r="R23" s="328"/>
      <c r="S23" s="328"/>
      <c r="T23" s="328"/>
      <c r="U23" s="328"/>
      <c r="V23" s="328"/>
      <c r="W23" s="328"/>
      <c r="X23" s="328"/>
      <c r="Y23" s="339">
        <v>1368.4468959250901</v>
      </c>
      <c r="Z23" s="339">
        <v>1366.37247921726</v>
      </c>
      <c r="AA23" s="339">
        <v>1417.7888945350101</v>
      </c>
      <c r="AB23" s="339">
        <v>1735.71753739823</v>
      </c>
      <c r="AC23" s="328"/>
      <c r="AD23" s="328"/>
      <c r="AE23" s="328"/>
      <c r="AF23" s="328"/>
      <c r="AG23" s="328"/>
      <c r="AH23" s="292"/>
      <c r="AI23" s="292"/>
      <c r="AJ23" s="292"/>
      <c r="AK23" s="292"/>
      <c r="AL23" s="292"/>
      <c r="AM23" s="292"/>
      <c r="AN23" s="292"/>
      <c r="AO23" s="292"/>
      <c r="AP23" s="292"/>
      <c r="AQ23" s="292"/>
      <c r="AR23" s="292"/>
      <c r="AS23" s="292"/>
      <c r="AT23" s="292"/>
      <c r="AU23" s="292"/>
      <c r="AV23" s="292"/>
      <c r="AW23" s="292"/>
      <c r="AX23" s="292"/>
      <c r="AY23" s="292"/>
      <c r="AZ23" s="292"/>
      <c r="BA23" s="292"/>
      <c r="BB23" s="292"/>
      <c r="BC23" s="292"/>
      <c r="BD23" s="292"/>
      <c r="BE23" s="292"/>
      <c r="BF23" s="292"/>
      <c r="BG23" s="292"/>
      <c r="BH23" s="292"/>
      <c r="BI23" s="292"/>
    </row>
    <row r="24" spans="1:61" ht="31" customHeight="1" x14ac:dyDescent="0.2">
      <c r="A24" s="14" t="s">
        <v>80</v>
      </c>
      <c r="B24" s="338" t="s">
        <v>79</v>
      </c>
      <c r="C24" s="13" t="s">
        <v>73</v>
      </c>
      <c r="D24" s="305">
        <v>44440</v>
      </c>
      <c r="E24" s="305">
        <v>44561</v>
      </c>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39">
        <v>2229.15272857951</v>
      </c>
      <c r="AD24" s="339">
        <v>578.08528149405799</v>
      </c>
      <c r="AE24" s="339">
        <v>580.07339830220701</v>
      </c>
      <c r="AF24" s="339">
        <v>557.4</v>
      </c>
      <c r="AG24" s="328"/>
      <c r="AH24" s="292"/>
      <c r="AI24" s="292"/>
      <c r="AJ24" s="292"/>
      <c r="AK24" s="292"/>
      <c r="AL24" s="292"/>
      <c r="AM24" s="292"/>
      <c r="AN24" s="292"/>
      <c r="AO24" s="292"/>
      <c r="AP24" s="292"/>
      <c r="AQ24" s="292"/>
      <c r="AR24" s="292"/>
      <c r="AS24" s="292"/>
      <c r="AT24" s="292"/>
      <c r="AU24" s="292"/>
      <c r="AV24" s="292"/>
      <c r="AW24" s="292"/>
      <c r="AX24" s="292"/>
      <c r="AY24" s="292"/>
      <c r="AZ24" s="292"/>
      <c r="BA24" s="292"/>
      <c r="BB24" s="292"/>
      <c r="BC24" s="292"/>
      <c r="BD24" s="292"/>
      <c r="BE24" s="292"/>
      <c r="BF24" s="292"/>
      <c r="BG24" s="292"/>
      <c r="BH24" s="292"/>
      <c r="BI24" s="292"/>
    </row>
    <row r="25" spans="1:61" ht="31" customHeight="1" x14ac:dyDescent="0.2">
      <c r="B25" s="341"/>
      <c r="D25" s="343"/>
      <c r="E25" s="344" t="s">
        <v>160</v>
      </c>
      <c r="F25" s="342">
        <f>SUM(F6:F24)</f>
        <v>3153.06</v>
      </c>
      <c r="G25" s="342">
        <f t="shared" ref="G25:AF25" si="0">SUM(G6:G24)</f>
        <v>3152.06</v>
      </c>
      <c r="H25" s="342">
        <f t="shared" si="0"/>
        <v>3113.2854838709682</v>
      </c>
      <c r="I25" s="342">
        <f t="shared" si="0"/>
        <v>8874.1355178268186</v>
      </c>
      <c r="J25" s="342">
        <f t="shared" si="0"/>
        <v>9320.9262308998295</v>
      </c>
      <c r="K25" s="342">
        <f t="shared" si="0"/>
        <v>8620.4000000000051</v>
      </c>
      <c r="L25" s="342">
        <f t="shared" si="0"/>
        <v>8431.7751443123962</v>
      </c>
      <c r="M25" s="396">
        <f t="shared" si="0"/>
        <v>9072.570854197349</v>
      </c>
      <c r="N25" s="396">
        <f t="shared" si="0"/>
        <v>10430.378624787769</v>
      </c>
      <c r="O25" s="396">
        <f t="shared" si="0"/>
        <v>11420.409999999994</v>
      </c>
      <c r="P25" s="396">
        <f t="shared" si="0"/>
        <v>11702.530000000004</v>
      </c>
      <c r="Q25" s="396">
        <f t="shared" si="0"/>
        <v>11713.210000000005</v>
      </c>
      <c r="R25" s="396">
        <f t="shared" si="0"/>
        <v>9919.4500000000044</v>
      </c>
      <c r="S25" s="342">
        <f t="shared" si="0"/>
        <v>9914.9200000000092</v>
      </c>
      <c r="T25" s="342">
        <f t="shared" si="0"/>
        <v>7981.189999999996</v>
      </c>
      <c r="U25" s="342">
        <f t="shared" si="0"/>
        <v>6208.71</v>
      </c>
      <c r="V25" s="342">
        <f t="shared" si="0"/>
        <v>8314.7299999999959</v>
      </c>
      <c r="W25" s="342">
        <f t="shared" si="0"/>
        <v>12815.980000000001</v>
      </c>
      <c r="X25" s="342">
        <f t="shared" si="0"/>
        <v>12504.89</v>
      </c>
      <c r="Y25" s="342">
        <f t="shared" si="0"/>
        <v>14883.300000000001</v>
      </c>
      <c r="Z25" s="342">
        <f t="shared" si="0"/>
        <v>9256.8300000000072</v>
      </c>
      <c r="AA25" s="342">
        <f t="shared" si="0"/>
        <v>9327.9199999999928</v>
      </c>
      <c r="AB25" s="342">
        <f t="shared" si="0"/>
        <v>9593.2099999999991</v>
      </c>
      <c r="AC25" s="342">
        <f t="shared" si="0"/>
        <v>11585.12999999999</v>
      </c>
      <c r="AD25" s="342">
        <f t="shared" si="0"/>
        <v>4707.0600000000013</v>
      </c>
      <c r="AE25" s="342">
        <f t="shared" si="0"/>
        <v>6778.5400000000009</v>
      </c>
      <c r="AF25" s="342">
        <f t="shared" si="0"/>
        <v>3160.6971952461799</v>
      </c>
      <c r="AG25" s="342">
        <f>SUM(F25:AF25)</f>
        <v>235957.29905114128</v>
      </c>
      <c r="AH25" s="292"/>
      <c r="AI25" s="292"/>
      <c r="AJ25" s="292"/>
      <c r="AK25" s="292"/>
      <c r="AL25" s="292"/>
      <c r="AM25" s="292"/>
      <c r="AN25" s="292"/>
      <c r="AO25" s="292"/>
      <c r="AP25" s="292"/>
      <c r="AQ25" s="292"/>
      <c r="AR25" s="292"/>
      <c r="AS25" s="292"/>
      <c r="AT25" s="292"/>
      <c r="AU25" s="292"/>
      <c r="AV25" s="292"/>
      <c r="AW25" s="292"/>
      <c r="AX25" s="292"/>
      <c r="AY25" s="292"/>
      <c r="AZ25" s="292"/>
      <c r="BA25" s="292"/>
      <c r="BB25" s="292"/>
      <c r="BC25" s="292"/>
      <c r="BD25" s="292"/>
      <c r="BE25" s="292"/>
      <c r="BF25" s="292"/>
      <c r="BG25" s="292"/>
      <c r="BH25" s="292"/>
      <c r="BI25" s="292"/>
    </row>
    <row r="26" spans="1:61" x14ac:dyDescent="0.2">
      <c r="D26" s="343"/>
      <c r="E26" s="343"/>
      <c r="M26" s="343"/>
      <c r="N26" s="343"/>
      <c r="O26" s="343"/>
      <c r="P26" s="343"/>
      <c r="Q26" s="343"/>
      <c r="R26" s="343"/>
      <c r="Y26" s="5"/>
      <c r="AD26" s="23"/>
      <c r="AE26" s="23"/>
      <c r="AF26" s="23"/>
      <c r="AG26" s="23"/>
      <c r="AH26" s="23"/>
      <c r="AI26" s="2"/>
      <c r="AJ26" s="2"/>
      <c r="AK26" s="368"/>
      <c r="AL26" s="2"/>
      <c r="AM26" s="2"/>
      <c r="AN26" s="2"/>
      <c r="AO26" s="2"/>
      <c r="AP26" s="2"/>
      <c r="AQ26" s="2"/>
    </row>
    <row r="27" spans="1:61" x14ac:dyDescent="0.2">
      <c r="D27" s="343"/>
      <c r="E27" s="343"/>
      <c r="M27" s="343"/>
      <c r="N27" s="343"/>
      <c r="O27" s="343"/>
      <c r="P27" s="343"/>
      <c r="Q27" s="343"/>
      <c r="R27" s="343"/>
      <c r="Y27" s="5"/>
      <c r="AD27" s="23"/>
      <c r="AE27" s="23"/>
      <c r="AF27" s="23"/>
      <c r="AG27" s="23"/>
      <c r="AH27" s="23"/>
      <c r="AI27" s="2"/>
      <c r="AJ27" s="2"/>
      <c r="AK27" s="368"/>
      <c r="AL27" s="2"/>
      <c r="AM27" s="2"/>
      <c r="AN27" s="2"/>
      <c r="AO27" s="2"/>
      <c r="AP27" s="2"/>
      <c r="AQ27" s="2"/>
    </row>
    <row r="28" spans="1:61" x14ac:dyDescent="0.2">
      <c r="D28" s="343"/>
      <c r="E28" s="343"/>
      <c r="M28" s="343"/>
      <c r="N28" s="343"/>
      <c r="O28" s="343"/>
      <c r="P28" s="343"/>
      <c r="Q28" s="343"/>
      <c r="R28" s="343"/>
      <c r="Y28" s="5"/>
      <c r="AD28" s="23"/>
      <c r="AE28" s="23"/>
      <c r="AF28" s="23"/>
      <c r="AG28" s="23"/>
      <c r="AH28" s="23"/>
      <c r="AI28" s="2"/>
      <c r="AJ28" s="2"/>
      <c r="AK28" s="368"/>
      <c r="AL28" s="2"/>
      <c r="AM28" s="2"/>
      <c r="AN28" s="2"/>
      <c r="AO28" s="2"/>
      <c r="AP28" s="2"/>
      <c r="AQ28" s="2"/>
    </row>
    <row r="29" spans="1:61" x14ac:dyDescent="0.2">
      <c r="D29" s="343"/>
      <c r="E29" s="343"/>
      <c r="M29" s="343"/>
      <c r="N29" s="343"/>
      <c r="O29" s="343"/>
      <c r="P29" s="343"/>
      <c r="Q29" s="343"/>
      <c r="R29" s="343"/>
      <c r="Y29" s="5"/>
      <c r="AD29" s="23"/>
      <c r="AE29" s="23"/>
      <c r="AF29" s="23"/>
      <c r="AG29" s="23"/>
      <c r="AH29" s="23"/>
      <c r="AI29" s="2"/>
      <c r="AJ29" s="2"/>
      <c r="AK29" s="368"/>
      <c r="AL29" s="2"/>
      <c r="AM29" s="2"/>
      <c r="AN29" s="2"/>
      <c r="AO29" s="2"/>
      <c r="AP29" s="2"/>
      <c r="AQ29" s="2"/>
    </row>
    <row r="30" spans="1:61" ht="20" customHeight="1" x14ac:dyDescent="0.2">
      <c r="D30" s="343"/>
      <c r="E30" s="343"/>
      <c r="M30" s="343"/>
      <c r="N30" s="343"/>
      <c r="O30" s="343"/>
      <c r="P30" s="343"/>
      <c r="Q30" s="343"/>
      <c r="R30" s="343"/>
      <c r="AD30" s="23"/>
      <c r="AE30" s="23"/>
      <c r="AF30" s="23"/>
      <c r="AG30" s="23"/>
      <c r="AH30" s="23"/>
      <c r="AI30" s="27"/>
      <c r="AJ30" s="27"/>
      <c r="AK30" s="369"/>
      <c r="AL30" s="27"/>
      <c r="AM30" s="27"/>
      <c r="AN30" s="27"/>
      <c r="AO30" s="27"/>
      <c r="AP30" s="27"/>
      <c r="AQ30" s="27"/>
      <c r="AR30" s="23"/>
    </row>
    <row r="34" spans="1:52" ht="34" x14ac:dyDescent="0.2">
      <c r="A34" s="12" t="s">
        <v>99</v>
      </c>
      <c r="F34" s="405" t="s">
        <v>153</v>
      </c>
      <c r="G34" s="406"/>
      <c r="H34" s="407"/>
      <c r="I34" s="36" t="s">
        <v>154</v>
      </c>
      <c r="J34" s="406" t="s">
        <v>155</v>
      </c>
      <c r="K34" s="406"/>
      <c r="L34" s="406"/>
      <c r="M34" s="406"/>
      <c r="N34" s="406"/>
      <c r="O34" s="406"/>
      <c r="P34" s="406"/>
      <c r="Q34" s="406"/>
      <c r="R34" s="406"/>
      <c r="S34" s="406"/>
      <c r="T34" s="406"/>
      <c r="U34" s="407"/>
      <c r="V34" s="36" t="s">
        <v>156</v>
      </c>
      <c r="W34" s="435" t="s">
        <v>157</v>
      </c>
      <c r="X34" s="436"/>
      <c r="Y34" s="436"/>
      <c r="Z34" s="436"/>
      <c r="AA34" s="436"/>
      <c r="AB34" s="436"/>
      <c r="AC34" s="436"/>
      <c r="AD34" s="436"/>
      <c r="AE34" s="436"/>
      <c r="AF34" s="436"/>
      <c r="AG34" s="436"/>
      <c r="AH34" s="437"/>
      <c r="AI34" s="36" t="s">
        <v>158</v>
      </c>
      <c r="AJ34" s="125" t="s">
        <v>106</v>
      </c>
    </row>
    <row r="35" spans="1:52" ht="18" customHeight="1" x14ac:dyDescent="0.2">
      <c r="F35" s="125" t="s">
        <v>107</v>
      </c>
      <c r="G35" s="125" t="s">
        <v>108</v>
      </c>
      <c r="H35" s="125" t="s">
        <v>109</v>
      </c>
      <c r="I35" s="408"/>
      <c r="J35" s="126" t="s">
        <v>110</v>
      </c>
      <c r="K35" s="125" t="s">
        <v>111</v>
      </c>
      <c r="L35" s="125" t="s">
        <v>112</v>
      </c>
      <c r="M35" s="125" t="s">
        <v>113</v>
      </c>
      <c r="N35" s="125" t="s">
        <v>114</v>
      </c>
      <c r="O35" s="125" t="s">
        <v>115</v>
      </c>
      <c r="P35" s="125" t="s">
        <v>116</v>
      </c>
      <c r="Q35" s="125" t="s">
        <v>117</v>
      </c>
      <c r="R35" s="125" t="s">
        <v>118</v>
      </c>
      <c r="S35" s="125" t="s">
        <v>107</v>
      </c>
      <c r="T35" s="125" t="s">
        <v>108</v>
      </c>
      <c r="U35" s="125" t="s">
        <v>109</v>
      </c>
      <c r="V35" s="408"/>
      <c r="W35" s="171" t="s">
        <v>119</v>
      </c>
      <c r="X35" s="171" t="s">
        <v>120</v>
      </c>
      <c r="Y35" s="171" t="s">
        <v>121</v>
      </c>
      <c r="Z35" s="171" t="s">
        <v>122</v>
      </c>
      <c r="AA35" s="171" t="s">
        <v>123</v>
      </c>
      <c r="AB35" s="171" t="s">
        <v>124</v>
      </c>
      <c r="AC35" s="171" t="s">
        <v>125</v>
      </c>
      <c r="AD35" s="171" t="s">
        <v>126</v>
      </c>
      <c r="AE35" s="171" t="s">
        <v>127</v>
      </c>
      <c r="AF35" s="171" t="s">
        <v>128</v>
      </c>
      <c r="AG35" s="171" t="s">
        <v>129</v>
      </c>
      <c r="AH35" s="171" t="s">
        <v>130</v>
      </c>
      <c r="AI35" s="431"/>
      <c r="AJ35" s="408"/>
    </row>
    <row r="36" spans="1:52" s="25" customFormat="1" ht="33" customHeight="1" x14ac:dyDescent="0.2">
      <c r="A36" s="147" t="s">
        <v>131</v>
      </c>
      <c r="B36" s="147" t="s">
        <v>132</v>
      </c>
      <c r="C36" s="147" t="s">
        <v>133</v>
      </c>
      <c r="D36" s="147" t="s">
        <v>134</v>
      </c>
      <c r="E36" s="148" t="s">
        <v>135</v>
      </c>
      <c r="F36" s="37"/>
      <c r="G36" s="37"/>
      <c r="H36" s="37"/>
      <c r="I36" s="409"/>
      <c r="J36" s="38"/>
      <c r="K36" s="37"/>
      <c r="L36" s="37"/>
      <c r="M36" s="37"/>
      <c r="N36" s="37"/>
      <c r="O36" s="37"/>
      <c r="P36" s="37"/>
      <c r="Q36" s="37"/>
      <c r="R36" s="37"/>
      <c r="S36" s="37"/>
      <c r="T36" s="37"/>
      <c r="U36" s="37"/>
      <c r="V36" s="409"/>
      <c r="W36" s="171"/>
      <c r="X36" s="171"/>
      <c r="Y36" s="171"/>
      <c r="Z36" s="171"/>
      <c r="AA36" s="171"/>
      <c r="AB36" s="171"/>
      <c r="AC36" s="171"/>
      <c r="AD36" s="171"/>
      <c r="AE36" s="171"/>
      <c r="AF36" s="171"/>
      <c r="AG36" s="171"/>
      <c r="AH36" s="171"/>
      <c r="AI36" s="432"/>
      <c r="AJ36" s="409"/>
      <c r="AK36" s="29"/>
      <c r="AM36"/>
      <c r="AN36"/>
      <c r="AO36"/>
      <c r="AP36"/>
      <c r="AQ36"/>
      <c r="AR36"/>
      <c r="AS36"/>
      <c r="AT36"/>
      <c r="AU36"/>
      <c r="AV36"/>
      <c r="AW36"/>
      <c r="AX36"/>
      <c r="AY36"/>
      <c r="AZ36" s="284"/>
    </row>
    <row r="37" spans="1:52" s="25" customFormat="1" x14ac:dyDescent="0.2">
      <c r="A37" s="151" t="s">
        <v>17</v>
      </c>
      <c r="B37" s="149">
        <v>20</v>
      </c>
      <c r="C37" s="150">
        <v>24.68</v>
      </c>
      <c r="D37" s="150">
        <v>493.6</v>
      </c>
      <c r="E37" s="151" t="s">
        <v>0</v>
      </c>
      <c r="F37" s="135"/>
      <c r="G37" s="136"/>
      <c r="H37" s="137">
        <v>206.15080645161288</v>
      </c>
      <c r="I37" s="138">
        <f>SUM(F37:H37)</f>
        <v>206.15080645161288</v>
      </c>
      <c r="J37" s="139"/>
      <c r="K37" s="139"/>
      <c r="L37" s="139"/>
      <c r="M37" s="139"/>
      <c r="N37" s="139"/>
      <c r="O37" s="139"/>
      <c r="P37" s="139"/>
      <c r="Q37" s="139"/>
      <c r="R37" s="139"/>
      <c r="S37" s="139"/>
      <c r="T37" s="139">
        <v>22.829624684764873</v>
      </c>
      <c r="U37" s="139">
        <v>21.960034073968906</v>
      </c>
      <c r="V37" s="127">
        <f>SUM(J37:U37)</f>
        <v>44.789658758733779</v>
      </c>
      <c r="W37" s="392"/>
      <c r="X37" s="393"/>
      <c r="Y37" s="173"/>
      <c r="Z37" s="393"/>
      <c r="AA37" s="173"/>
      <c r="AB37" s="173">
        <v>29.460358565737053</v>
      </c>
      <c r="AC37" s="173"/>
      <c r="AD37" s="173">
        <v>45.447244094488184</v>
      </c>
      <c r="AE37" s="173"/>
      <c r="AF37" s="173"/>
      <c r="AG37" s="173"/>
      <c r="AH37" s="174"/>
      <c r="AI37" s="142">
        <f>SUM(W37:AH37)</f>
        <v>74.907602660225237</v>
      </c>
      <c r="AJ37" s="138">
        <f>AI37+V37+I37</f>
        <v>325.84806787057187</v>
      </c>
      <c r="AK37" s="370" t="s">
        <v>0</v>
      </c>
      <c r="AM37"/>
      <c r="AN37"/>
      <c r="AO37"/>
      <c r="AP37"/>
      <c r="AQ37"/>
      <c r="AR37"/>
      <c r="AS37"/>
      <c r="AT37"/>
      <c r="AU37"/>
      <c r="AV37"/>
      <c r="AW37"/>
      <c r="AX37"/>
      <c r="AY37"/>
      <c r="AZ37" s="284"/>
    </row>
    <row r="38" spans="1:52" s="25" customFormat="1" x14ac:dyDescent="0.2">
      <c r="A38" s="151" t="s">
        <v>18</v>
      </c>
      <c r="B38" s="149">
        <v>300</v>
      </c>
      <c r="C38" s="150">
        <v>24.68</v>
      </c>
      <c r="D38" s="150">
        <v>7404</v>
      </c>
      <c r="E38" s="151" t="s">
        <v>1</v>
      </c>
      <c r="F38" s="140"/>
      <c r="G38" s="141"/>
      <c r="H38" s="137">
        <v>206.15080645161288</v>
      </c>
      <c r="I38" s="138">
        <f t="shared" ref="I38:I56" si="1">SUM(F38:H38)</f>
        <v>206.15080645161288</v>
      </c>
      <c r="J38" s="139"/>
      <c r="K38" s="139"/>
      <c r="L38" s="139"/>
      <c r="M38" s="139"/>
      <c r="N38" s="139"/>
      <c r="O38" s="139"/>
      <c r="P38" s="139"/>
      <c r="Q38" s="139"/>
      <c r="R38" s="139"/>
      <c r="S38" s="139"/>
      <c r="T38" s="139">
        <v>228.29624684764872</v>
      </c>
      <c r="U38" s="139">
        <v>330.71811315397173</v>
      </c>
      <c r="V38" s="127">
        <f t="shared" ref="V38:V56" si="2">SUM(J38:U38)</f>
        <v>559.01436000162039</v>
      </c>
      <c r="W38" s="392"/>
      <c r="X38" s="393"/>
      <c r="Y38" s="173"/>
      <c r="Z38" s="173">
        <v>251.03930371770633</v>
      </c>
      <c r="AA38" s="173">
        <v>331.98982188295162</v>
      </c>
      <c r="AB38" s="173">
        <v>324.06394422310757</v>
      </c>
      <c r="AC38" s="173">
        <v>270.01538461538462</v>
      </c>
      <c r="AD38" s="173">
        <v>249.95984251968503</v>
      </c>
      <c r="AE38" s="173"/>
      <c r="AF38" s="173"/>
      <c r="AG38" s="173"/>
      <c r="AH38" s="174"/>
      <c r="AI38" s="142">
        <f t="shared" ref="AI38:AI55" si="3">SUM(W38:AH38)</f>
        <v>1427.0682969588352</v>
      </c>
      <c r="AJ38" s="138">
        <f t="shared" ref="AJ38:AJ55" si="4">AI38+V38+I38</f>
        <v>2192.2334634120684</v>
      </c>
      <c r="AK38" s="370" t="s">
        <v>1</v>
      </c>
      <c r="AM38"/>
      <c r="AN38"/>
      <c r="AO38"/>
      <c r="AP38"/>
      <c r="AQ38"/>
      <c r="AR38"/>
      <c r="AS38"/>
      <c r="AT38"/>
      <c r="AU38"/>
      <c r="AV38"/>
      <c r="AW38"/>
      <c r="AX38"/>
      <c r="AY38"/>
      <c r="AZ38" s="284"/>
    </row>
    <row r="39" spans="1:52" s="25" customFormat="1" x14ac:dyDescent="0.2">
      <c r="A39" s="151" t="s">
        <v>19</v>
      </c>
      <c r="B39" s="149">
        <v>300</v>
      </c>
      <c r="C39" s="150">
        <v>24.68</v>
      </c>
      <c r="D39" s="150">
        <v>7404</v>
      </c>
      <c r="E39" s="151" t="s">
        <v>2</v>
      </c>
      <c r="F39" s="140"/>
      <c r="G39" s="141"/>
      <c r="H39" s="137">
        <v>412.30161290322576</v>
      </c>
      <c r="I39" s="138">
        <f t="shared" si="1"/>
        <v>412.30161290322576</v>
      </c>
      <c r="J39" s="139"/>
      <c r="K39" s="139"/>
      <c r="L39" s="139"/>
      <c r="M39" s="139"/>
      <c r="N39" s="139"/>
      <c r="O39" s="139"/>
      <c r="P39" s="139"/>
      <c r="Q39" s="139"/>
      <c r="R39" s="139"/>
      <c r="S39" s="139"/>
      <c r="T39" s="139">
        <v>35.842510755080852</v>
      </c>
      <c r="U39" s="139">
        <v>21.960034073968906</v>
      </c>
      <c r="V39" s="127">
        <f t="shared" si="2"/>
        <v>57.802544829049758</v>
      </c>
      <c r="W39" s="392"/>
      <c r="X39" s="393"/>
      <c r="Y39" s="173"/>
      <c r="Z39" s="173">
        <v>198.54926748582224</v>
      </c>
      <c r="AA39" s="173">
        <v>262.57376821651627</v>
      </c>
      <c r="AB39" s="173">
        <v>256.30511952191233</v>
      </c>
      <c r="AC39" s="173">
        <v>213.55762237762238</v>
      </c>
      <c r="AD39" s="173">
        <v>197.69551181102361</v>
      </c>
      <c r="AE39" s="173"/>
      <c r="AF39" s="173"/>
      <c r="AG39" s="173"/>
      <c r="AH39" s="174"/>
      <c r="AI39" s="142">
        <f t="shared" si="3"/>
        <v>1128.6812894128966</v>
      </c>
      <c r="AJ39" s="138">
        <f t="shared" si="4"/>
        <v>1598.7854471451722</v>
      </c>
      <c r="AK39" s="370" t="s">
        <v>2</v>
      </c>
      <c r="AM39"/>
      <c r="AN39"/>
      <c r="AO39"/>
      <c r="AP39"/>
      <c r="AQ39"/>
      <c r="AR39"/>
      <c r="AS39"/>
      <c r="AT39"/>
      <c r="AU39"/>
      <c r="AV39"/>
      <c r="AW39"/>
      <c r="AX39"/>
      <c r="AY39"/>
      <c r="AZ39" s="284"/>
    </row>
    <row r="40" spans="1:52" s="25" customFormat="1" x14ac:dyDescent="0.2">
      <c r="A40" s="151" t="s">
        <v>20</v>
      </c>
      <c r="B40" s="149">
        <v>20</v>
      </c>
      <c r="C40" s="150">
        <v>24.68</v>
      </c>
      <c r="D40" s="150">
        <v>493.6</v>
      </c>
      <c r="E40" s="151" t="s">
        <v>3</v>
      </c>
      <c r="F40" s="140"/>
      <c r="G40" s="141"/>
      <c r="H40" s="137">
        <v>123.69048387096774</v>
      </c>
      <c r="I40" s="138">
        <f t="shared" si="1"/>
        <v>123.69048387096774</v>
      </c>
      <c r="J40" s="141"/>
      <c r="K40" s="139"/>
      <c r="L40" s="139"/>
      <c r="M40" s="139">
        <v>56.325585331452743</v>
      </c>
      <c r="N40" s="139">
        <v>65.619145802650934</v>
      </c>
      <c r="O40" s="141"/>
      <c r="P40" s="141"/>
      <c r="Q40" s="141"/>
      <c r="R40" s="141"/>
      <c r="S40" s="141"/>
      <c r="T40" s="139">
        <v>456.59249369529743</v>
      </c>
      <c r="U40" s="139">
        <v>768.60119258891166</v>
      </c>
      <c r="V40" s="127">
        <f t="shared" si="2"/>
        <v>1347.1384174183127</v>
      </c>
      <c r="W40" s="140"/>
      <c r="X40" s="141"/>
      <c r="Y40" s="141"/>
      <c r="Z40" s="141"/>
      <c r="AA40" s="141"/>
      <c r="AB40" s="141"/>
      <c r="AC40" s="141"/>
      <c r="AD40" s="141"/>
      <c r="AE40" s="141"/>
      <c r="AF40" s="141"/>
      <c r="AG40" s="141"/>
      <c r="AH40" s="142"/>
      <c r="AI40" s="142">
        <f t="shared" si="3"/>
        <v>0</v>
      </c>
      <c r="AJ40" s="138">
        <f t="shared" si="4"/>
        <v>1470.8289012892803</v>
      </c>
      <c r="AK40" s="370" t="s">
        <v>3</v>
      </c>
      <c r="AM40"/>
      <c r="AN40"/>
      <c r="AO40"/>
      <c r="AP40"/>
      <c r="AQ40"/>
      <c r="AR40"/>
      <c r="AS40"/>
      <c r="AT40"/>
      <c r="AU40"/>
      <c r="AV40"/>
      <c r="AW40"/>
      <c r="AX40"/>
      <c r="AY40"/>
      <c r="AZ40" s="284"/>
    </row>
    <row r="41" spans="1:52" s="25" customFormat="1" x14ac:dyDescent="0.2">
      <c r="A41" s="151" t="s">
        <v>21</v>
      </c>
      <c r="B41" s="149">
        <v>20</v>
      </c>
      <c r="C41" s="150">
        <v>24.68</v>
      </c>
      <c r="D41" s="150">
        <v>493.6</v>
      </c>
      <c r="E41" s="151" t="s">
        <v>4</v>
      </c>
      <c r="F41" s="140"/>
      <c r="G41" s="141"/>
      <c r="H41" s="142"/>
      <c r="I41" s="138">
        <f t="shared" si="1"/>
        <v>0</v>
      </c>
      <c r="J41" s="141"/>
      <c r="K41" s="141"/>
      <c r="L41" s="141"/>
      <c r="M41" s="141"/>
      <c r="N41" s="141"/>
      <c r="O41" s="141"/>
      <c r="P41" s="141"/>
      <c r="Q41" s="141"/>
      <c r="R41" s="141"/>
      <c r="S41" s="141"/>
      <c r="T41" s="141"/>
      <c r="U41" s="141"/>
      <c r="V41" s="127">
        <f t="shared" si="2"/>
        <v>0</v>
      </c>
      <c r="W41" s="140"/>
      <c r="X41" s="141"/>
      <c r="Y41" s="141"/>
      <c r="Z41" s="173">
        <v>228.21754883427849</v>
      </c>
      <c r="AA41" s="173">
        <v>301.80892898450151</v>
      </c>
      <c r="AB41" s="141"/>
      <c r="AC41" s="141"/>
      <c r="AD41" s="141"/>
      <c r="AE41" s="141"/>
      <c r="AF41" s="141"/>
      <c r="AG41" s="141"/>
      <c r="AH41" s="142"/>
      <c r="AI41" s="142">
        <f t="shared" si="3"/>
        <v>530.02647781877999</v>
      </c>
      <c r="AJ41" s="138">
        <f t="shared" si="4"/>
        <v>530.02647781877999</v>
      </c>
      <c r="AK41" s="370" t="s">
        <v>4</v>
      </c>
      <c r="AM41"/>
      <c r="AN41"/>
      <c r="AO41"/>
      <c r="AP41"/>
      <c r="AQ41"/>
      <c r="AR41"/>
      <c r="AS41"/>
      <c r="AT41"/>
      <c r="AU41"/>
      <c r="AV41"/>
      <c r="AW41"/>
      <c r="AX41"/>
      <c r="AY41"/>
      <c r="AZ41" s="285"/>
    </row>
    <row r="42" spans="1:52" s="25" customFormat="1" x14ac:dyDescent="0.2">
      <c r="A42" s="152" t="s">
        <v>22</v>
      </c>
      <c r="B42" s="152">
        <v>200</v>
      </c>
      <c r="C42" s="152">
        <v>24.68</v>
      </c>
      <c r="D42" s="153">
        <v>4936</v>
      </c>
      <c r="E42" s="152" t="s">
        <v>5</v>
      </c>
      <c r="F42" s="140"/>
      <c r="G42" s="141"/>
      <c r="H42" s="137">
        <v>453.53177419354836</v>
      </c>
      <c r="I42" s="138">
        <f t="shared" si="1"/>
        <v>453.53177419354836</v>
      </c>
      <c r="J42" s="139">
        <v>2831.9338920654814</v>
      </c>
      <c r="K42" s="139">
        <v>1948.1656304985336</v>
      </c>
      <c r="L42" s="139">
        <v>2551.8687777176856</v>
      </c>
      <c r="M42" s="139"/>
      <c r="N42" s="139"/>
      <c r="O42" s="139"/>
      <c r="P42" s="139"/>
      <c r="Q42" s="139"/>
      <c r="R42" s="139"/>
      <c r="S42" s="139"/>
      <c r="T42" s="141"/>
      <c r="U42" s="143"/>
      <c r="V42" s="127">
        <f t="shared" si="2"/>
        <v>7331.9683002817001</v>
      </c>
      <c r="W42" s="172"/>
      <c r="X42" s="173"/>
      <c r="Y42" s="173"/>
      <c r="Z42" s="173"/>
      <c r="AA42" s="141"/>
      <c r="AB42" s="141"/>
      <c r="AC42" s="141"/>
      <c r="AD42" s="141"/>
      <c r="AE42" s="141"/>
      <c r="AF42" s="141"/>
      <c r="AG42" s="141"/>
      <c r="AH42" s="142"/>
      <c r="AI42" s="142">
        <f t="shared" si="3"/>
        <v>0</v>
      </c>
      <c r="AJ42" s="138">
        <f t="shared" si="4"/>
        <v>7785.5000744752488</v>
      </c>
      <c r="AK42" s="371" t="s">
        <v>5</v>
      </c>
      <c r="AO42"/>
      <c r="AP42" s="284"/>
      <c r="AQ42" s="284"/>
      <c r="AR42" s="284"/>
      <c r="AS42" s="284"/>
      <c r="AT42" s="284"/>
      <c r="AU42" s="284"/>
      <c r="AV42" s="284"/>
      <c r="AW42" s="284"/>
      <c r="AX42" s="284"/>
      <c r="AY42" s="284"/>
      <c r="AZ42" s="284"/>
    </row>
    <row r="43" spans="1:52" s="25" customFormat="1" x14ac:dyDescent="0.2">
      <c r="A43" s="154" t="s">
        <v>23</v>
      </c>
      <c r="B43" s="154">
        <v>100</v>
      </c>
      <c r="C43" s="152">
        <v>24.68</v>
      </c>
      <c r="D43" s="155">
        <v>2468</v>
      </c>
      <c r="E43" s="154" t="s">
        <v>6</v>
      </c>
      <c r="F43" s="140"/>
      <c r="G43" s="136">
        <v>1009.8660000000001</v>
      </c>
      <c r="H43" s="142"/>
      <c r="I43" s="138">
        <f t="shared" si="1"/>
        <v>1009.8660000000001</v>
      </c>
      <c r="J43" s="144"/>
      <c r="K43" s="144"/>
      <c r="L43" s="139">
        <v>526.02122228231474</v>
      </c>
      <c r="M43" s="139">
        <v>2914.034414668547</v>
      </c>
      <c r="N43" s="139">
        <v>2904.7408541973491</v>
      </c>
      <c r="O43" s="139">
        <v>1673.0328806513078</v>
      </c>
      <c r="P43" s="139">
        <v>2031.832914746544</v>
      </c>
      <c r="Q43" s="139">
        <v>1186.0172100496643</v>
      </c>
      <c r="R43" s="139">
        <v>1130.4523243995825</v>
      </c>
      <c r="S43" s="139">
        <v>1230.4564795454544</v>
      </c>
      <c r="T43" s="139">
        <v>1318.6391217920191</v>
      </c>
      <c r="U43" s="145"/>
      <c r="V43" s="127">
        <f t="shared" si="2"/>
        <v>14915.227422332782</v>
      </c>
      <c r="W43" s="140"/>
      <c r="X43" s="141"/>
      <c r="Y43" s="141"/>
      <c r="Z43" s="141"/>
      <c r="AA43" s="141"/>
      <c r="AB43" s="141"/>
      <c r="AC43" s="141"/>
      <c r="AD43" s="141"/>
      <c r="AE43" s="141"/>
      <c r="AF43" s="141"/>
      <c r="AG43" s="141"/>
      <c r="AH43" s="142"/>
      <c r="AI43" s="142">
        <f t="shared" si="3"/>
        <v>0</v>
      </c>
      <c r="AJ43" s="138">
        <f t="shared" si="4"/>
        <v>15925.093422332782</v>
      </c>
      <c r="AK43" s="371" t="s">
        <v>6</v>
      </c>
      <c r="AO43"/>
      <c r="AQ43" s="284"/>
      <c r="AR43" s="284"/>
      <c r="AS43" s="284"/>
      <c r="AT43" s="284"/>
      <c r="AU43" s="284"/>
      <c r="AV43" s="284"/>
      <c r="AW43" s="284"/>
      <c r="AX43" s="284"/>
      <c r="AY43" s="284"/>
      <c r="AZ43" s="284"/>
    </row>
    <row r="44" spans="1:52" s="25" customFormat="1" x14ac:dyDescent="0.2">
      <c r="A44" s="158" t="s">
        <v>24</v>
      </c>
      <c r="B44" s="156">
        <v>200</v>
      </c>
      <c r="C44" s="159">
        <v>24.68</v>
      </c>
      <c r="D44" s="157">
        <v>4936</v>
      </c>
      <c r="E44" s="158" t="s">
        <v>7</v>
      </c>
      <c r="F44" s="135">
        <v>1262.3325000000002</v>
      </c>
      <c r="G44" s="141"/>
      <c r="H44" s="142"/>
      <c r="I44" s="138">
        <f t="shared" si="1"/>
        <v>1262.3325000000002</v>
      </c>
      <c r="J44" s="141"/>
      <c r="K44" s="141"/>
      <c r="L44" s="141"/>
      <c r="M44" s="141"/>
      <c r="N44" s="141"/>
      <c r="O44" s="139">
        <v>782.40145071886377</v>
      </c>
      <c r="P44" s="139">
        <v>492.8879147465438</v>
      </c>
      <c r="Q44" s="139">
        <v>1084.6347684779435</v>
      </c>
      <c r="R44" s="139">
        <v>1285.578837452141</v>
      </c>
      <c r="S44" s="139"/>
      <c r="T44" s="141"/>
      <c r="U44" s="141"/>
      <c r="V44" s="127">
        <f t="shared" si="2"/>
        <v>3645.5029713954918</v>
      </c>
      <c r="W44" s="140"/>
      <c r="X44" s="141"/>
      <c r="Y44" s="141"/>
      <c r="Z44" s="141"/>
      <c r="AA44" s="141"/>
      <c r="AB44" s="141"/>
      <c r="AC44" s="141"/>
      <c r="AD44" s="141"/>
      <c r="AE44" s="141"/>
      <c r="AF44" s="141"/>
      <c r="AG44" s="141"/>
      <c r="AH44" s="142"/>
      <c r="AI44" s="142">
        <f t="shared" si="3"/>
        <v>0</v>
      </c>
      <c r="AJ44" s="138">
        <f t="shared" si="4"/>
        <v>4907.8354713954923</v>
      </c>
      <c r="AK44" s="372" t="s">
        <v>7</v>
      </c>
      <c r="AO44"/>
      <c r="AQ44" s="284"/>
      <c r="AR44" s="284"/>
      <c r="AS44" s="284"/>
      <c r="AT44" s="284"/>
      <c r="AU44" s="284"/>
      <c r="AV44" s="284"/>
      <c r="AW44" s="284"/>
      <c r="AX44" s="284"/>
      <c r="AY44" s="284"/>
      <c r="AZ44" s="284"/>
    </row>
    <row r="45" spans="1:52" s="25" customFormat="1" x14ac:dyDescent="0.2">
      <c r="A45" s="159" t="s">
        <v>33</v>
      </c>
      <c r="B45" s="159">
        <v>200</v>
      </c>
      <c r="C45" s="159">
        <v>24.68</v>
      </c>
      <c r="D45" s="160">
        <v>4936</v>
      </c>
      <c r="E45" s="159" t="s">
        <v>8</v>
      </c>
      <c r="F45" s="135">
        <v>420.77750000000009</v>
      </c>
      <c r="G45" s="136">
        <v>673.24400000000014</v>
      </c>
      <c r="H45" s="142"/>
      <c r="I45" s="138">
        <f t="shared" si="1"/>
        <v>1094.0215000000003</v>
      </c>
      <c r="J45" s="141"/>
      <c r="K45" s="141"/>
      <c r="L45" s="141"/>
      <c r="M45" s="141"/>
      <c r="N45" s="141"/>
      <c r="O45" s="139">
        <v>622.45566862982855</v>
      </c>
      <c r="P45" s="139">
        <v>553.16917050691256</v>
      </c>
      <c r="Q45" s="139">
        <v>112.39738533450192</v>
      </c>
      <c r="R45" s="139"/>
      <c r="S45" s="139"/>
      <c r="T45" s="139"/>
      <c r="U45" s="139">
        <v>1000.2795520692835</v>
      </c>
      <c r="V45" s="127">
        <f t="shared" si="2"/>
        <v>2288.3017765405266</v>
      </c>
      <c r="W45" s="172"/>
      <c r="X45" s="173"/>
      <c r="Y45" s="173"/>
      <c r="Z45" s="173">
        <v>393.9034892879647</v>
      </c>
      <c r="AA45" s="173">
        <v>822.73114041175108</v>
      </c>
      <c r="AB45" s="173"/>
      <c r="AC45" s="173"/>
      <c r="AD45" s="173"/>
      <c r="AE45" s="173"/>
      <c r="AF45" s="141"/>
      <c r="AG45" s="141"/>
      <c r="AH45" s="142"/>
      <c r="AI45" s="142">
        <f t="shared" si="3"/>
        <v>1216.6346296997158</v>
      </c>
      <c r="AJ45" s="138">
        <f t="shared" si="4"/>
        <v>4598.9579062402427</v>
      </c>
      <c r="AK45" s="372" t="s">
        <v>8</v>
      </c>
      <c r="AO45"/>
      <c r="AQ45" s="284"/>
      <c r="AR45" s="284"/>
      <c r="AS45" s="284"/>
      <c r="AT45" s="284"/>
      <c r="AU45" s="284"/>
      <c r="AV45" s="284"/>
      <c r="AW45" s="284"/>
      <c r="AX45" s="284"/>
      <c r="AY45" s="284"/>
    </row>
    <row r="46" spans="1:52" s="25" customFormat="1" x14ac:dyDescent="0.2">
      <c r="A46" s="158" t="s">
        <v>25</v>
      </c>
      <c r="B46" s="156">
        <v>200</v>
      </c>
      <c r="C46" s="159">
        <v>24.68</v>
      </c>
      <c r="D46" s="157">
        <v>4936</v>
      </c>
      <c r="E46" s="158" t="s">
        <v>9</v>
      </c>
      <c r="F46" s="140"/>
      <c r="G46" s="141"/>
      <c r="H46" s="142"/>
      <c r="I46" s="138">
        <f t="shared" si="1"/>
        <v>0</v>
      </c>
      <c r="J46" s="141"/>
      <c r="K46" s="141"/>
      <c r="L46" s="141"/>
      <c r="M46" s="141"/>
      <c r="N46" s="141"/>
      <c r="O46" s="141"/>
      <c r="P46" s="141"/>
      <c r="Q46" s="139">
        <v>694.8406361378909</v>
      </c>
      <c r="R46" s="139">
        <v>661.8588381482773</v>
      </c>
      <c r="S46" s="139">
        <v>720.73924166666666</v>
      </c>
      <c r="T46" s="139">
        <v>477.36745215843348</v>
      </c>
      <c r="U46" s="139">
        <v>284.16284091715761</v>
      </c>
      <c r="V46" s="127">
        <f t="shared" si="2"/>
        <v>2838.9690090284262</v>
      </c>
      <c r="W46" s="140"/>
      <c r="X46" s="141"/>
      <c r="Y46" s="141"/>
      <c r="Z46" s="141"/>
      <c r="AA46" s="141"/>
      <c r="AB46" s="141"/>
      <c r="AC46" s="141"/>
      <c r="AD46" s="141"/>
      <c r="AE46" s="141"/>
      <c r="AF46" s="141"/>
      <c r="AG46" s="141"/>
      <c r="AH46" s="142"/>
      <c r="AI46" s="142">
        <f t="shared" si="3"/>
        <v>0</v>
      </c>
      <c r="AJ46" s="138">
        <f t="shared" si="4"/>
        <v>2838.9690090284262</v>
      </c>
      <c r="AK46" s="372" t="s">
        <v>9</v>
      </c>
      <c r="AO46"/>
      <c r="AQ46" s="284"/>
      <c r="AR46" s="284"/>
      <c r="AS46" s="284"/>
      <c r="AT46" s="284"/>
      <c r="AU46" s="284"/>
      <c r="AV46" s="284"/>
      <c r="AW46" s="284"/>
      <c r="AX46" s="284"/>
      <c r="AY46" s="284"/>
    </row>
    <row r="47" spans="1:52" s="25" customFormat="1" x14ac:dyDescent="0.2">
      <c r="A47" s="158" t="s">
        <v>82</v>
      </c>
      <c r="B47" s="156"/>
      <c r="C47" s="157"/>
      <c r="D47" s="157"/>
      <c r="E47" s="158" t="s">
        <v>81</v>
      </c>
      <c r="F47" s="140"/>
      <c r="G47" s="141"/>
      <c r="H47" s="142"/>
      <c r="I47" s="138">
        <f t="shared" si="1"/>
        <v>0</v>
      </c>
      <c r="J47" s="141"/>
      <c r="K47" s="141"/>
      <c r="L47" s="141"/>
      <c r="M47" s="141"/>
      <c r="N47" s="139"/>
      <c r="O47" s="139"/>
      <c r="P47" s="139"/>
      <c r="Q47" s="139"/>
      <c r="R47" s="139"/>
      <c r="S47" s="141"/>
      <c r="T47" s="141"/>
      <c r="U47" s="141"/>
      <c r="V47" s="127">
        <f t="shared" si="2"/>
        <v>0</v>
      </c>
      <c r="W47" s="140"/>
      <c r="X47" s="173"/>
      <c r="Y47" s="173"/>
      <c r="Z47" s="173"/>
      <c r="AA47" s="173"/>
      <c r="AB47" s="173"/>
      <c r="AC47" s="173"/>
      <c r="AD47" s="173"/>
      <c r="AE47" s="173"/>
      <c r="AF47" s="173"/>
      <c r="AG47" s="173"/>
      <c r="AH47" s="174"/>
      <c r="AI47" s="142">
        <f t="shared" si="3"/>
        <v>0</v>
      </c>
      <c r="AJ47" s="138">
        <f t="shared" si="4"/>
        <v>0</v>
      </c>
      <c r="AK47" s="372" t="s">
        <v>81</v>
      </c>
      <c r="AQ47" s="284"/>
      <c r="AR47" s="284"/>
      <c r="AS47" s="284"/>
      <c r="AT47" s="284"/>
      <c r="AU47" s="284"/>
      <c r="AV47" s="284"/>
      <c r="AW47" s="284"/>
      <c r="AX47" s="284"/>
      <c r="AY47" s="284"/>
    </row>
    <row r="48" spans="1:52" s="25" customFormat="1" x14ac:dyDescent="0.2">
      <c r="A48" s="163" t="s">
        <v>84</v>
      </c>
      <c r="B48" s="161"/>
      <c r="C48" s="162"/>
      <c r="D48" s="162"/>
      <c r="E48" s="163" t="s">
        <v>83</v>
      </c>
      <c r="F48" s="140"/>
      <c r="G48" s="141"/>
      <c r="H48" s="142"/>
      <c r="I48" s="138">
        <f t="shared" si="1"/>
        <v>0</v>
      </c>
      <c r="J48" s="141"/>
      <c r="K48" s="141"/>
      <c r="L48" s="141"/>
      <c r="M48" s="139"/>
      <c r="N48" s="139"/>
      <c r="O48" s="139"/>
      <c r="P48" s="139"/>
      <c r="Q48" s="139"/>
      <c r="R48" s="139"/>
      <c r="S48" s="139"/>
      <c r="T48" s="139"/>
      <c r="U48" s="139"/>
      <c r="V48" s="127">
        <f t="shared" si="2"/>
        <v>0</v>
      </c>
      <c r="W48" s="172"/>
      <c r="X48" s="173"/>
      <c r="Y48" s="173"/>
      <c r="Z48" s="173"/>
      <c r="AA48" s="173"/>
      <c r="AB48" s="173"/>
      <c r="AC48" s="173"/>
      <c r="AD48" s="173"/>
      <c r="AE48" s="173"/>
      <c r="AF48" s="141"/>
      <c r="AG48" s="141"/>
      <c r="AH48" s="142"/>
      <c r="AI48" s="142">
        <f t="shared" si="3"/>
        <v>0</v>
      </c>
      <c r="AJ48" s="138">
        <f t="shared" si="4"/>
        <v>0</v>
      </c>
      <c r="AK48" s="373" t="s">
        <v>83</v>
      </c>
      <c r="AQ48" s="284"/>
      <c r="AR48" s="284"/>
      <c r="AS48" s="284"/>
      <c r="AT48" s="284"/>
      <c r="AU48" s="284"/>
      <c r="AV48" s="284"/>
      <c r="AW48" s="284"/>
      <c r="AX48" s="284"/>
      <c r="AY48" s="284"/>
    </row>
    <row r="49" spans="1:38" s="25" customFormat="1" x14ac:dyDescent="0.2">
      <c r="A49" s="164" t="s">
        <v>26</v>
      </c>
      <c r="B49" s="164">
        <v>110</v>
      </c>
      <c r="C49" s="162">
        <v>24.68</v>
      </c>
      <c r="D49" s="165">
        <v>2714.8</v>
      </c>
      <c r="E49" s="164" t="s">
        <v>10</v>
      </c>
      <c r="F49" s="140"/>
      <c r="G49" s="141"/>
      <c r="H49" s="137">
        <v>302.35451612903228</v>
      </c>
      <c r="I49" s="138">
        <f t="shared" si="1"/>
        <v>302.35451612903228</v>
      </c>
      <c r="J49" s="139">
        <v>783.59610793451873</v>
      </c>
      <c r="K49" s="139">
        <v>1667.3643695014662</v>
      </c>
      <c r="L49" s="144"/>
      <c r="M49" s="144"/>
      <c r="N49" s="145"/>
      <c r="O49" s="145"/>
      <c r="P49" s="145"/>
      <c r="Q49" s="145"/>
      <c r="R49" s="145"/>
      <c r="S49" s="139">
        <v>1126.6942787878788</v>
      </c>
      <c r="T49" s="139">
        <v>538.32255006675564</v>
      </c>
      <c r="U49" s="139">
        <v>665.82823312273717</v>
      </c>
      <c r="V49" s="127">
        <f t="shared" si="2"/>
        <v>4781.8055394133571</v>
      </c>
      <c r="W49" s="140"/>
      <c r="X49" s="141"/>
      <c r="Y49" s="141"/>
      <c r="Z49" s="141"/>
      <c r="AA49" s="141"/>
      <c r="AB49" s="141"/>
      <c r="AC49" s="141"/>
      <c r="AD49" s="141"/>
      <c r="AE49" s="141"/>
      <c r="AF49" s="141"/>
      <c r="AG49" s="141"/>
      <c r="AH49" s="142"/>
      <c r="AI49" s="142">
        <f t="shared" si="3"/>
        <v>0</v>
      </c>
      <c r="AJ49" s="138">
        <f t="shared" si="4"/>
        <v>5084.1600555423893</v>
      </c>
      <c r="AK49" s="373" t="s">
        <v>10</v>
      </c>
    </row>
    <row r="50" spans="1:38" s="25" customFormat="1" x14ac:dyDescent="0.2">
      <c r="A50" s="168" t="s">
        <v>27</v>
      </c>
      <c r="B50" s="166">
        <v>110</v>
      </c>
      <c r="C50" s="167">
        <v>24.68</v>
      </c>
      <c r="D50" s="167">
        <v>2714.8</v>
      </c>
      <c r="E50" s="168" t="s">
        <v>11</v>
      </c>
      <c r="F50" s="128"/>
      <c r="G50" s="129"/>
      <c r="H50" s="130"/>
      <c r="I50" s="138">
        <f t="shared" si="1"/>
        <v>0</v>
      </c>
      <c r="J50" s="141"/>
      <c r="K50" s="141"/>
      <c r="L50" s="141"/>
      <c r="M50" s="141"/>
      <c r="N50" s="141"/>
      <c r="O50" s="141"/>
      <c r="P50" s="141"/>
      <c r="Q50" s="141"/>
      <c r="R50" s="141"/>
      <c r="S50" s="141"/>
      <c r="T50" s="141"/>
      <c r="U50" s="141"/>
      <c r="V50" s="127">
        <f t="shared" si="2"/>
        <v>0</v>
      </c>
      <c r="W50" s="172">
        <v>841.64614285714276</v>
      </c>
      <c r="X50" s="172">
        <v>759.60578571428573</v>
      </c>
      <c r="Y50" s="172">
        <v>754.35724137931049</v>
      </c>
      <c r="Z50" s="141"/>
      <c r="AA50" s="141"/>
      <c r="AB50" s="141"/>
      <c r="AC50" s="141"/>
      <c r="AD50" s="141"/>
      <c r="AE50" s="141"/>
      <c r="AF50" s="141"/>
      <c r="AG50" s="141"/>
      <c r="AH50" s="142"/>
      <c r="AI50" s="142">
        <f t="shared" si="3"/>
        <v>2355.6091699507388</v>
      </c>
      <c r="AJ50" s="138">
        <f t="shared" si="4"/>
        <v>2355.6091699507388</v>
      </c>
      <c r="AK50" s="374" t="s">
        <v>11</v>
      </c>
    </row>
    <row r="51" spans="1:38" s="25" customFormat="1" x14ac:dyDescent="0.2">
      <c r="A51" s="168" t="s">
        <v>28</v>
      </c>
      <c r="B51" s="166">
        <v>110</v>
      </c>
      <c r="C51" s="167">
        <v>24.68</v>
      </c>
      <c r="D51" s="167">
        <v>2714.8</v>
      </c>
      <c r="E51" s="168" t="s">
        <v>12</v>
      </c>
      <c r="F51" s="128"/>
      <c r="G51" s="129"/>
      <c r="H51" s="130"/>
      <c r="I51" s="138">
        <f t="shared" si="1"/>
        <v>0</v>
      </c>
      <c r="J51" s="141"/>
      <c r="K51" s="141"/>
      <c r="L51" s="141"/>
      <c r="M51" s="141"/>
      <c r="N51" s="141"/>
      <c r="O51" s="141"/>
      <c r="P51" s="141"/>
      <c r="Q51" s="141"/>
      <c r="R51" s="141"/>
      <c r="S51" s="141"/>
      <c r="T51" s="141"/>
      <c r="U51" s="141"/>
      <c r="V51" s="127">
        <f t="shared" si="2"/>
        <v>0</v>
      </c>
      <c r="W51" s="172">
        <v>943.66385714285718</v>
      </c>
      <c r="X51" s="172">
        <v>851.67921428571424</v>
      </c>
      <c r="Y51" s="172">
        <v>845.7944827586208</v>
      </c>
      <c r="Z51" s="141"/>
      <c r="AA51" s="141"/>
      <c r="AB51" s="141"/>
      <c r="AC51" s="141"/>
      <c r="AD51" s="141"/>
      <c r="AE51" s="141"/>
      <c r="AF51" s="141"/>
      <c r="AG51" s="141"/>
      <c r="AH51" s="142"/>
      <c r="AI51" s="142">
        <f t="shared" si="3"/>
        <v>2641.1375541871921</v>
      </c>
      <c r="AJ51" s="138">
        <f t="shared" si="4"/>
        <v>2641.1375541871921</v>
      </c>
      <c r="AK51" s="374" t="s">
        <v>12</v>
      </c>
    </row>
    <row r="52" spans="1:38" s="25" customFormat="1" x14ac:dyDescent="0.2">
      <c r="A52" s="168" t="s">
        <v>29</v>
      </c>
      <c r="B52" s="166">
        <v>110</v>
      </c>
      <c r="C52" s="167">
        <v>24.68</v>
      </c>
      <c r="D52" s="167">
        <v>2714.8</v>
      </c>
      <c r="E52" s="168" t="s">
        <v>13</v>
      </c>
      <c r="F52" s="128"/>
      <c r="G52" s="129"/>
      <c r="H52" s="130"/>
      <c r="I52" s="138">
        <f t="shared" si="1"/>
        <v>0</v>
      </c>
      <c r="J52" s="141"/>
      <c r="K52" s="141"/>
      <c r="L52" s="141"/>
      <c r="M52" s="141"/>
      <c r="N52" s="141"/>
      <c r="O52" s="141"/>
      <c r="P52" s="141"/>
      <c r="Q52" s="141"/>
      <c r="R52" s="141"/>
      <c r="S52" s="141"/>
      <c r="T52" s="141"/>
      <c r="U52" s="141"/>
      <c r="V52" s="127">
        <f t="shared" si="2"/>
        <v>0</v>
      </c>
      <c r="W52" s="140"/>
      <c r="X52" s="173">
        <v>690.55071428571421</v>
      </c>
      <c r="Y52" s="173">
        <v>914.37241379310342</v>
      </c>
      <c r="Z52" s="173">
        <v>798.76142091997474</v>
      </c>
      <c r="AA52" s="141"/>
      <c r="AB52" s="141"/>
      <c r="AC52" s="141"/>
      <c r="AD52" s="141"/>
      <c r="AE52" s="141"/>
      <c r="AF52" s="141"/>
      <c r="AG52" s="141"/>
      <c r="AH52" s="142"/>
      <c r="AI52" s="142">
        <f t="shared" si="3"/>
        <v>2403.6845489987923</v>
      </c>
      <c r="AJ52" s="138">
        <f t="shared" si="4"/>
        <v>2403.6845489987923</v>
      </c>
      <c r="AK52" s="374" t="s">
        <v>13</v>
      </c>
    </row>
    <row r="53" spans="1:38" s="25" customFormat="1" x14ac:dyDescent="0.2">
      <c r="A53" s="168" t="s">
        <v>30</v>
      </c>
      <c r="B53" s="166">
        <v>110</v>
      </c>
      <c r="C53" s="167">
        <v>24.68</v>
      </c>
      <c r="D53" s="167">
        <v>2714.8</v>
      </c>
      <c r="E53" s="168" t="s">
        <v>14</v>
      </c>
      <c r="F53" s="128"/>
      <c r="G53" s="129"/>
      <c r="H53" s="130"/>
      <c r="I53" s="138">
        <f t="shared" si="1"/>
        <v>0</v>
      </c>
      <c r="J53" s="141"/>
      <c r="K53" s="141"/>
      <c r="L53" s="141"/>
      <c r="M53" s="141"/>
      <c r="N53" s="141"/>
      <c r="O53" s="141"/>
      <c r="P53" s="141"/>
      <c r="Q53" s="141"/>
      <c r="R53" s="141"/>
      <c r="S53" s="141"/>
      <c r="T53" s="141"/>
      <c r="U53" s="141"/>
      <c r="V53" s="127">
        <f t="shared" si="2"/>
        <v>0</v>
      </c>
      <c r="W53" s="140"/>
      <c r="X53" s="173">
        <v>920.73428571428565</v>
      </c>
      <c r="Y53" s="173">
        <v>800.07586206896565</v>
      </c>
      <c r="Z53" s="173">
        <v>1026.9789697542531</v>
      </c>
      <c r="AA53" s="141"/>
      <c r="AB53" s="141"/>
      <c r="AC53" s="141"/>
      <c r="AD53" s="141"/>
      <c r="AE53" s="141"/>
      <c r="AF53" s="141"/>
      <c r="AG53" s="141"/>
      <c r="AH53" s="142"/>
      <c r="AI53" s="142">
        <f t="shared" si="3"/>
        <v>2747.7891175375044</v>
      </c>
      <c r="AJ53" s="138">
        <f t="shared" si="4"/>
        <v>2747.7891175375044</v>
      </c>
      <c r="AK53" s="374" t="s">
        <v>14</v>
      </c>
    </row>
    <row r="54" spans="1:38" s="25" customFormat="1" x14ac:dyDescent="0.2">
      <c r="A54" s="168" t="s">
        <v>31</v>
      </c>
      <c r="B54" s="166">
        <v>110</v>
      </c>
      <c r="C54" s="167">
        <v>24.68</v>
      </c>
      <c r="D54" s="167">
        <v>2714.8</v>
      </c>
      <c r="E54" s="168" t="s">
        <v>15</v>
      </c>
      <c r="F54" s="128"/>
      <c r="G54" s="129"/>
      <c r="H54" s="130"/>
      <c r="I54" s="138">
        <f t="shared" si="1"/>
        <v>0</v>
      </c>
      <c r="J54" s="141"/>
      <c r="K54" s="141"/>
      <c r="L54" s="141"/>
      <c r="M54" s="141"/>
      <c r="N54" s="141"/>
      <c r="O54" s="141"/>
      <c r="P54" s="141"/>
      <c r="Q54" s="141"/>
      <c r="R54" s="141"/>
      <c r="S54" s="141"/>
      <c r="T54" s="141"/>
      <c r="U54" s="141"/>
      <c r="V54" s="127">
        <f t="shared" si="2"/>
        <v>0</v>
      </c>
      <c r="W54" s="140"/>
      <c r="X54" s="141"/>
      <c r="Y54" s="141"/>
      <c r="Z54" s="141"/>
      <c r="AA54" s="173">
        <v>890.33634050427929</v>
      </c>
      <c r="AB54" s="173">
        <v>869.080577689243</v>
      </c>
      <c r="AC54" s="173">
        <v>920.50699300699307</v>
      </c>
      <c r="AD54" s="173">
        <v>1238.4374015748031</v>
      </c>
      <c r="AE54" s="141"/>
      <c r="AF54" s="141"/>
      <c r="AG54" s="141"/>
      <c r="AH54" s="142"/>
      <c r="AI54" s="142">
        <f t="shared" si="3"/>
        <v>3918.3613127753183</v>
      </c>
      <c r="AJ54" s="138">
        <f t="shared" si="4"/>
        <v>3918.3613127753183</v>
      </c>
      <c r="AK54" s="374" t="s">
        <v>15</v>
      </c>
    </row>
    <row r="55" spans="1:38" s="25" customFormat="1" x14ac:dyDescent="0.2">
      <c r="A55" s="168" t="s">
        <v>32</v>
      </c>
      <c r="B55" s="166">
        <v>123.85</v>
      </c>
      <c r="C55" s="167">
        <v>24.68</v>
      </c>
      <c r="D55" s="167">
        <v>3056.6179999999999</v>
      </c>
      <c r="E55" s="168" t="s">
        <v>16</v>
      </c>
      <c r="F55" s="131"/>
      <c r="G55" s="132"/>
      <c r="H55" s="133"/>
      <c r="I55" s="138">
        <f t="shared" si="1"/>
        <v>0</v>
      </c>
      <c r="J55" s="132"/>
      <c r="K55" s="132"/>
      <c r="L55" s="132"/>
      <c r="M55" s="132"/>
      <c r="N55" s="132"/>
      <c r="O55" s="132"/>
      <c r="P55" s="132"/>
      <c r="Q55" s="132"/>
      <c r="R55" s="132"/>
      <c r="S55" s="132"/>
      <c r="T55" s="132"/>
      <c r="U55" s="132"/>
      <c r="V55" s="127">
        <f t="shared" si="2"/>
        <v>0</v>
      </c>
      <c r="W55" s="140"/>
      <c r="X55" s="175"/>
      <c r="Y55" s="175"/>
      <c r="Z55" s="175"/>
      <c r="AA55" s="175"/>
      <c r="AB55" s="175"/>
      <c r="AC55" s="175"/>
      <c r="AD55" s="175"/>
      <c r="AE55" s="176">
        <v>1704.6799999999998</v>
      </c>
      <c r="AF55" s="176"/>
      <c r="AG55" s="176"/>
      <c r="AH55" s="177"/>
      <c r="AI55" s="142">
        <f t="shared" si="3"/>
        <v>1704.6799999999998</v>
      </c>
      <c r="AJ55" s="138">
        <f t="shared" si="4"/>
        <v>1704.6799999999998</v>
      </c>
      <c r="AK55" s="374" t="s">
        <v>16</v>
      </c>
    </row>
    <row r="56" spans="1:38" s="25" customFormat="1" x14ac:dyDescent="0.2">
      <c r="A56" s="25" t="s">
        <v>136</v>
      </c>
      <c r="B56" s="147">
        <v>2343.85</v>
      </c>
      <c r="D56" s="169">
        <v>57846.218000000023</v>
      </c>
      <c r="E56" s="25" t="s">
        <v>137</v>
      </c>
      <c r="F56" s="134">
        <v>1683.1100000000004</v>
      </c>
      <c r="G56" s="134">
        <v>1683.1100000000001</v>
      </c>
      <c r="H56" s="134">
        <v>1704.1799999999998</v>
      </c>
      <c r="I56" s="146">
        <f t="shared" si="1"/>
        <v>5070.3999999999996</v>
      </c>
      <c r="J56" s="134">
        <v>3615.53</v>
      </c>
      <c r="K56" s="134">
        <v>3615.5299999999997</v>
      </c>
      <c r="L56" s="134">
        <v>3077.8900000000003</v>
      </c>
      <c r="M56" s="134">
        <v>2970.3599999999997</v>
      </c>
      <c r="N56" s="134">
        <v>2970.36</v>
      </c>
      <c r="O56" s="134">
        <v>3077.8900000000003</v>
      </c>
      <c r="P56" s="134">
        <v>3077.8900000000003</v>
      </c>
      <c r="Q56" s="134">
        <v>3077.8900000000003</v>
      </c>
      <c r="R56" s="134">
        <v>3077.8900000000008</v>
      </c>
      <c r="S56" s="134">
        <v>3077.89</v>
      </c>
      <c r="T56" s="134">
        <v>3077.8900000000003</v>
      </c>
      <c r="U56" s="134">
        <v>3093.5099999999993</v>
      </c>
      <c r="V56" s="146">
        <f t="shared" si="2"/>
        <v>37810.520000000004</v>
      </c>
      <c r="W56" s="170">
        <v>1785.31</v>
      </c>
      <c r="X56" s="170">
        <v>3222.5699999999997</v>
      </c>
      <c r="Y56" s="170">
        <v>3314.6000000000004</v>
      </c>
      <c r="Z56" s="170">
        <v>2897.45</v>
      </c>
      <c r="AA56" s="170">
        <v>2609.4399999999996</v>
      </c>
      <c r="AB56" s="170">
        <v>1478.9099999999999</v>
      </c>
      <c r="AC56" s="170">
        <v>1404.08</v>
      </c>
      <c r="AD56" s="170">
        <v>1731.54</v>
      </c>
      <c r="AE56" s="170">
        <v>1704.6799999999998</v>
      </c>
      <c r="AF56" s="170"/>
      <c r="AG56" s="170"/>
      <c r="AH56" s="170"/>
      <c r="AI56" s="204">
        <f>SUM(AI37:AI55)</f>
        <v>20148.579999999998</v>
      </c>
      <c r="AJ56" s="146">
        <f>SUM(AJ37:AJ55)</f>
        <v>63029.499999999993</v>
      </c>
      <c r="AK56" s="29"/>
    </row>
    <row r="58" spans="1:38" x14ac:dyDescent="0.2">
      <c r="J58" s="21"/>
      <c r="K58" s="21"/>
      <c r="L58" s="21"/>
      <c r="M58" s="21"/>
      <c r="N58" s="21"/>
      <c r="O58" s="21"/>
      <c r="P58" s="21"/>
      <c r="Q58" s="21"/>
      <c r="R58" s="21"/>
      <c r="S58" s="21"/>
      <c r="T58" s="21"/>
      <c r="U58" s="21"/>
      <c r="W58" s="228"/>
      <c r="X58" s="228"/>
      <c r="Y58" s="228"/>
      <c r="Z58" s="228"/>
      <c r="AA58" s="228"/>
      <c r="AB58" s="228"/>
      <c r="AC58" s="228"/>
      <c r="AD58" s="228"/>
      <c r="AE58" s="228"/>
      <c r="AF58" s="228"/>
      <c r="AG58" s="228"/>
      <c r="AH58" s="228"/>
      <c r="AI58" s="228"/>
    </row>
    <row r="59" spans="1:38" ht="34" x14ac:dyDescent="0.2">
      <c r="A59" s="12" t="s">
        <v>159</v>
      </c>
      <c r="F59" s="405" t="s">
        <v>153</v>
      </c>
      <c r="G59" s="406"/>
      <c r="H59" s="407"/>
      <c r="I59" s="36" t="s">
        <v>154</v>
      </c>
      <c r="J59" s="406" t="s">
        <v>155</v>
      </c>
      <c r="K59" s="406"/>
      <c r="L59" s="406"/>
      <c r="M59" s="406"/>
      <c r="N59" s="406"/>
      <c r="O59" s="406"/>
      <c r="P59" s="406"/>
      <c r="Q59" s="406"/>
      <c r="R59" s="406"/>
      <c r="S59" s="406"/>
      <c r="T59" s="406"/>
      <c r="U59" s="407"/>
      <c r="V59" s="36" t="s">
        <v>156</v>
      </c>
      <c r="W59" s="405" t="s">
        <v>157</v>
      </c>
      <c r="X59" s="406"/>
      <c r="Y59" s="406"/>
      <c r="Z59" s="406"/>
      <c r="AA59" s="406"/>
      <c r="AB59" s="406"/>
      <c r="AC59" s="406"/>
      <c r="AD59" s="406"/>
      <c r="AE59" s="406"/>
      <c r="AF59" s="406"/>
      <c r="AG59" s="406"/>
      <c r="AH59" s="407"/>
      <c r="AI59" s="36" t="s">
        <v>158</v>
      </c>
      <c r="AJ59" s="179" t="s">
        <v>106</v>
      </c>
    </row>
    <row r="60" spans="1:38" x14ac:dyDescent="0.2">
      <c r="F60" s="179" t="s">
        <v>107</v>
      </c>
      <c r="G60" s="179" t="s">
        <v>108</v>
      </c>
      <c r="H60" s="179" t="s">
        <v>109</v>
      </c>
      <c r="I60" s="408"/>
      <c r="J60" s="180" t="s">
        <v>110</v>
      </c>
      <c r="K60" s="179" t="s">
        <v>111</v>
      </c>
      <c r="L60" s="179" t="s">
        <v>112</v>
      </c>
      <c r="M60" s="179" t="s">
        <v>113</v>
      </c>
      <c r="N60" s="179" t="s">
        <v>114</v>
      </c>
      <c r="O60" s="179" t="s">
        <v>115</v>
      </c>
      <c r="P60" s="179" t="s">
        <v>116</v>
      </c>
      <c r="Q60" s="179" t="s">
        <v>117</v>
      </c>
      <c r="R60" s="179" t="s">
        <v>118</v>
      </c>
      <c r="S60" s="179" t="s">
        <v>107</v>
      </c>
      <c r="T60" s="179" t="s">
        <v>108</v>
      </c>
      <c r="U60" s="179" t="s">
        <v>109</v>
      </c>
      <c r="V60" s="408"/>
      <c r="W60" s="179" t="s">
        <v>119</v>
      </c>
      <c r="X60" s="179" t="s">
        <v>120</v>
      </c>
      <c r="Y60" s="179" t="s">
        <v>121</v>
      </c>
      <c r="Z60" s="179" t="s">
        <v>122</v>
      </c>
      <c r="AA60" s="179" t="s">
        <v>123</v>
      </c>
      <c r="AB60" s="179" t="s">
        <v>124</v>
      </c>
      <c r="AC60" s="179" t="s">
        <v>125</v>
      </c>
      <c r="AD60" s="179" t="s">
        <v>126</v>
      </c>
      <c r="AE60" s="179" t="s">
        <v>127</v>
      </c>
      <c r="AF60" s="179" t="s">
        <v>128</v>
      </c>
      <c r="AG60" s="179" t="s">
        <v>129</v>
      </c>
      <c r="AH60" s="179" t="s">
        <v>130</v>
      </c>
      <c r="AI60" s="433"/>
      <c r="AJ60" s="408"/>
      <c r="AL60" s="30"/>
    </row>
    <row r="61" spans="1:38" x14ac:dyDescent="0.2">
      <c r="A61" s="30" t="s">
        <v>131</v>
      </c>
      <c r="B61" s="30" t="s">
        <v>132</v>
      </c>
      <c r="C61" s="30" t="s">
        <v>133</v>
      </c>
      <c r="D61" s="30" t="s">
        <v>134</v>
      </c>
      <c r="E61" s="30" t="s">
        <v>135</v>
      </c>
      <c r="F61" s="37"/>
      <c r="G61" s="37"/>
      <c r="H61" s="37"/>
      <c r="I61" s="409"/>
      <c r="J61" s="38"/>
      <c r="K61" s="37"/>
      <c r="L61" s="37"/>
      <c r="M61" s="37"/>
      <c r="N61" s="37"/>
      <c r="O61" s="37"/>
      <c r="P61" s="37"/>
      <c r="Q61" s="37"/>
      <c r="R61" s="37"/>
      <c r="S61" s="37"/>
      <c r="T61" s="37"/>
      <c r="U61" s="37"/>
      <c r="V61" s="409"/>
      <c r="W61" s="207"/>
      <c r="X61" s="207"/>
      <c r="Y61" s="207"/>
      <c r="Z61" s="207"/>
      <c r="AA61" s="207"/>
      <c r="AB61" s="207"/>
      <c r="AC61" s="207"/>
      <c r="AD61" s="207"/>
      <c r="AE61" s="207"/>
      <c r="AF61" s="207"/>
      <c r="AG61" s="207"/>
      <c r="AH61" s="207"/>
      <c r="AI61" s="434"/>
      <c r="AJ61" s="409"/>
    </row>
    <row r="62" spans="1:38" x14ac:dyDescent="0.2">
      <c r="A62" s="12" t="s">
        <v>17</v>
      </c>
      <c r="B62" s="12"/>
      <c r="C62" s="229"/>
      <c r="D62" s="229"/>
      <c r="E62" s="12" t="s">
        <v>0</v>
      </c>
      <c r="F62" s="230"/>
      <c r="G62" s="231"/>
      <c r="H62" s="232"/>
      <c r="I62" s="233">
        <f>SUM(F62:H62)</f>
        <v>0</v>
      </c>
      <c r="J62" s="234"/>
      <c r="K62" s="235"/>
      <c r="L62" s="235"/>
      <c r="M62" s="235"/>
      <c r="N62" s="235"/>
      <c r="O62" s="235"/>
      <c r="P62" s="235"/>
      <c r="Q62" s="235"/>
      <c r="R62" s="235"/>
      <c r="S62" s="235"/>
      <c r="T62" s="235"/>
      <c r="U62" s="236"/>
      <c r="V62" s="233">
        <f>SUM(J62:U62)</f>
        <v>0</v>
      </c>
      <c r="W62" s="440"/>
      <c r="X62" s="441"/>
      <c r="Y62" s="442"/>
      <c r="Z62" s="441"/>
      <c r="AA62" s="442"/>
      <c r="AB62" s="442"/>
      <c r="AC62" s="442"/>
      <c r="AD62" s="442"/>
      <c r="AE62" s="442"/>
      <c r="AF62" s="442"/>
      <c r="AG62" s="442"/>
      <c r="AH62" s="442"/>
      <c r="AI62" s="253">
        <f>SUM(W62:AH62)</f>
        <v>0</v>
      </c>
      <c r="AJ62" s="233">
        <f>AI62+V62+I62</f>
        <v>0</v>
      </c>
      <c r="AK62" s="375" t="s">
        <v>0</v>
      </c>
    </row>
    <row r="63" spans="1:38" x14ac:dyDescent="0.2">
      <c r="A63" s="12" t="s">
        <v>18</v>
      </c>
      <c r="B63" s="12"/>
      <c r="C63" s="229"/>
      <c r="D63" s="229"/>
      <c r="E63" s="12" t="s">
        <v>1</v>
      </c>
      <c r="F63" s="237"/>
      <c r="G63" s="215"/>
      <c r="H63" s="238"/>
      <c r="I63" s="233">
        <f t="shared" ref="I63:I80" si="5">SUM(F63:H63)</f>
        <v>0</v>
      </c>
      <c r="J63" s="234"/>
      <c r="K63" s="235"/>
      <c r="L63" s="235"/>
      <c r="M63" s="235"/>
      <c r="N63" s="235"/>
      <c r="O63" s="235"/>
      <c r="P63" s="235"/>
      <c r="Q63" s="235"/>
      <c r="R63" s="235"/>
      <c r="S63" s="235"/>
      <c r="T63" s="235"/>
      <c r="U63" s="236"/>
      <c r="V63" s="233">
        <f t="shared" ref="V63:V80" si="6">SUM(J63:U63)</f>
        <v>0</v>
      </c>
      <c r="W63" s="440"/>
      <c r="X63" s="441"/>
      <c r="Y63" s="442"/>
      <c r="Z63" s="442"/>
      <c r="AA63" s="442"/>
      <c r="AB63" s="442"/>
      <c r="AC63" s="442"/>
      <c r="AD63" s="442"/>
      <c r="AE63" s="442"/>
      <c r="AF63" s="442"/>
      <c r="AG63" s="442"/>
      <c r="AH63" s="442"/>
      <c r="AI63" s="253">
        <f t="shared" ref="AI63:AI80" si="7">SUM(W63:AH63)</f>
        <v>0</v>
      </c>
      <c r="AJ63" s="233">
        <f t="shared" ref="AJ63:AJ80" si="8">AI63+V63+I63</f>
        <v>0</v>
      </c>
      <c r="AK63" s="375" t="s">
        <v>1</v>
      </c>
    </row>
    <row r="64" spans="1:38" x14ac:dyDescent="0.2">
      <c r="A64" s="12" t="s">
        <v>19</v>
      </c>
      <c r="B64" s="12"/>
      <c r="C64" s="229"/>
      <c r="D64" s="229"/>
      <c r="E64" s="12" t="s">
        <v>2</v>
      </c>
      <c r="F64" s="237"/>
      <c r="G64" s="215"/>
      <c r="H64" s="238"/>
      <c r="I64" s="233">
        <f t="shared" si="5"/>
        <v>0</v>
      </c>
      <c r="J64" s="234"/>
      <c r="K64" s="235"/>
      <c r="L64" s="235"/>
      <c r="M64" s="235"/>
      <c r="N64" s="235"/>
      <c r="O64" s="235"/>
      <c r="P64" s="235"/>
      <c r="Q64" s="235"/>
      <c r="R64" s="235"/>
      <c r="S64" s="235"/>
      <c r="T64" s="235"/>
      <c r="U64" s="236"/>
      <c r="V64" s="233">
        <f t="shared" si="6"/>
        <v>0</v>
      </c>
      <c r="W64" s="440"/>
      <c r="X64" s="441"/>
      <c r="Y64" s="442"/>
      <c r="Z64" s="442"/>
      <c r="AA64" s="442"/>
      <c r="AB64" s="442"/>
      <c r="AC64" s="442"/>
      <c r="AD64" s="442"/>
      <c r="AE64" s="442"/>
      <c r="AF64" s="442"/>
      <c r="AG64" s="442"/>
      <c r="AH64" s="442"/>
      <c r="AI64" s="253">
        <f t="shared" si="7"/>
        <v>0</v>
      </c>
      <c r="AJ64" s="233">
        <f t="shared" si="8"/>
        <v>0</v>
      </c>
      <c r="AK64" s="375" t="s">
        <v>2</v>
      </c>
    </row>
    <row r="65" spans="1:37" x14ac:dyDescent="0.2">
      <c r="A65" s="12" t="s">
        <v>20</v>
      </c>
      <c r="B65" s="12"/>
      <c r="C65" s="229"/>
      <c r="D65" s="229"/>
      <c r="E65" s="12" t="s">
        <v>3</v>
      </c>
      <c r="F65" s="237"/>
      <c r="G65" s="215"/>
      <c r="H65" s="238"/>
      <c r="I65" s="233">
        <f t="shared" si="5"/>
        <v>0</v>
      </c>
      <c r="J65" s="239"/>
      <c r="K65" s="235"/>
      <c r="L65" s="235"/>
      <c r="M65" s="235"/>
      <c r="N65" s="235"/>
      <c r="O65" s="240"/>
      <c r="P65" s="240"/>
      <c r="Q65" s="240"/>
      <c r="R65" s="240"/>
      <c r="S65" s="240"/>
      <c r="T65" s="235"/>
      <c r="U65" s="236"/>
      <c r="V65" s="233">
        <f t="shared" si="6"/>
        <v>0</v>
      </c>
      <c r="W65" s="443"/>
      <c r="X65" s="443"/>
      <c r="Y65" s="443"/>
      <c r="Z65" s="443"/>
      <c r="AA65" s="443"/>
      <c r="AB65" s="443"/>
      <c r="AC65" s="443"/>
      <c r="AD65" s="443"/>
      <c r="AE65" s="443"/>
      <c r="AF65" s="443"/>
      <c r="AG65" s="443"/>
      <c r="AH65" s="443"/>
      <c r="AI65" s="253">
        <f t="shared" si="7"/>
        <v>0</v>
      </c>
      <c r="AJ65" s="233">
        <f t="shared" si="8"/>
        <v>0</v>
      </c>
      <c r="AK65" s="375" t="s">
        <v>3</v>
      </c>
    </row>
    <row r="66" spans="1:37" x14ac:dyDescent="0.2">
      <c r="A66" s="12" t="s">
        <v>21</v>
      </c>
      <c r="B66" s="39"/>
      <c r="C66" s="229"/>
      <c r="D66" s="229"/>
      <c r="E66" s="12" t="s">
        <v>4</v>
      </c>
      <c r="F66" s="237"/>
      <c r="G66" s="215"/>
      <c r="H66" s="213"/>
      <c r="I66" s="233">
        <f t="shared" si="5"/>
        <v>0</v>
      </c>
      <c r="J66" s="239"/>
      <c r="K66" s="240"/>
      <c r="L66" s="240"/>
      <c r="M66" s="240"/>
      <c r="N66" s="240"/>
      <c r="O66" s="240"/>
      <c r="P66" s="240"/>
      <c r="Q66" s="240"/>
      <c r="R66" s="240"/>
      <c r="S66" s="240"/>
      <c r="T66" s="240"/>
      <c r="U66" s="241"/>
      <c r="V66" s="233">
        <f t="shared" si="6"/>
        <v>0</v>
      </c>
      <c r="W66" s="443"/>
      <c r="X66" s="443"/>
      <c r="Y66" s="443"/>
      <c r="Z66" s="442"/>
      <c r="AA66" s="442"/>
      <c r="AB66" s="443"/>
      <c r="AC66" s="443"/>
      <c r="AD66" s="443"/>
      <c r="AE66" s="443"/>
      <c r="AF66" s="443"/>
      <c r="AG66" s="443"/>
      <c r="AH66" s="443"/>
      <c r="AI66" s="253">
        <f t="shared" si="7"/>
        <v>0</v>
      </c>
      <c r="AJ66" s="233">
        <f t="shared" si="8"/>
        <v>0</v>
      </c>
      <c r="AK66" s="375" t="s">
        <v>4</v>
      </c>
    </row>
    <row r="67" spans="1:37" x14ac:dyDescent="0.2">
      <c r="A67" s="9" t="s">
        <v>22</v>
      </c>
      <c r="B67" s="9">
        <v>904.75</v>
      </c>
      <c r="C67" s="242">
        <v>15.65</v>
      </c>
      <c r="D67" s="242">
        <v>14159.3375</v>
      </c>
      <c r="E67" s="9" t="s">
        <v>5</v>
      </c>
      <c r="F67" s="237"/>
      <c r="G67" s="215"/>
      <c r="H67" s="238"/>
      <c r="I67" s="233">
        <f t="shared" si="5"/>
        <v>0</v>
      </c>
      <c r="J67" s="234">
        <v>1762.4844821731749</v>
      </c>
      <c r="K67" s="235">
        <v>1900.0237691001698</v>
      </c>
      <c r="L67" s="235">
        <v>2213.44</v>
      </c>
      <c r="M67" s="235">
        <v>2213.44</v>
      </c>
      <c r="N67" s="235">
        <v>710.25494057724961</v>
      </c>
      <c r="O67" s="235">
        <v>1753.7113752122241</v>
      </c>
      <c r="P67" s="235">
        <v>319.53667232597621</v>
      </c>
      <c r="Q67" s="235"/>
      <c r="R67" s="235"/>
      <c r="S67" s="235"/>
      <c r="T67" s="240"/>
      <c r="U67" s="241"/>
      <c r="V67" s="233">
        <f t="shared" si="6"/>
        <v>10872.891239388795</v>
      </c>
      <c r="W67" s="442">
        <v>1031.7583333333334</v>
      </c>
      <c r="X67" s="442">
        <v>927.4188095238095</v>
      </c>
      <c r="Y67" s="442">
        <v>1283.0903498016587</v>
      </c>
      <c r="Z67" s="442">
        <v>1103.1138095238096</v>
      </c>
      <c r="AA67" s="443"/>
      <c r="AB67" s="443"/>
      <c r="AC67" s="443"/>
      <c r="AD67" s="443"/>
      <c r="AE67" s="443"/>
      <c r="AF67" s="443"/>
      <c r="AG67" s="443"/>
      <c r="AH67" s="443"/>
      <c r="AI67" s="253">
        <f t="shared" si="7"/>
        <v>4345.3813021826109</v>
      </c>
      <c r="AJ67" s="233">
        <f t="shared" si="8"/>
        <v>15218.272541571405</v>
      </c>
      <c r="AK67" s="376" t="s">
        <v>5</v>
      </c>
    </row>
    <row r="68" spans="1:37" x14ac:dyDescent="0.2">
      <c r="A68" s="9" t="s">
        <v>23</v>
      </c>
      <c r="B68" s="9"/>
      <c r="C68" s="242"/>
      <c r="D68" s="242"/>
      <c r="E68" s="9" t="s">
        <v>6</v>
      </c>
      <c r="F68" s="237"/>
      <c r="G68" s="243"/>
      <c r="H68" s="213"/>
      <c r="I68" s="233">
        <f t="shared" si="5"/>
        <v>0</v>
      </c>
      <c r="J68" s="239"/>
      <c r="K68" s="240"/>
      <c r="L68" s="235"/>
      <c r="M68" s="235"/>
      <c r="N68" s="235"/>
      <c r="O68" s="235"/>
      <c r="P68" s="235"/>
      <c r="Q68" s="235"/>
      <c r="R68" s="235"/>
      <c r="S68" s="235"/>
      <c r="T68" s="235"/>
      <c r="U68" s="235"/>
      <c r="V68" s="233">
        <f t="shared" si="6"/>
        <v>0</v>
      </c>
      <c r="W68" s="443"/>
      <c r="X68" s="443"/>
      <c r="Y68" s="443"/>
      <c r="Z68" s="443"/>
      <c r="AA68" s="443"/>
      <c r="AB68" s="443"/>
      <c r="AC68" s="443"/>
      <c r="AD68" s="443"/>
      <c r="AE68" s="443"/>
      <c r="AF68" s="443"/>
      <c r="AG68" s="443"/>
      <c r="AH68" s="443"/>
      <c r="AI68" s="253">
        <f t="shared" si="7"/>
        <v>0</v>
      </c>
      <c r="AJ68" s="233">
        <f t="shared" si="8"/>
        <v>0</v>
      </c>
      <c r="AK68" s="376" t="s">
        <v>6</v>
      </c>
    </row>
    <row r="69" spans="1:37" x14ac:dyDescent="0.2">
      <c r="A69" s="10" t="s">
        <v>24</v>
      </c>
      <c r="B69" s="10"/>
      <c r="C69" s="244"/>
      <c r="D69" s="244"/>
      <c r="E69" s="10" t="s">
        <v>7</v>
      </c>
      <c r="F69" s="245"/>
      <c r="G69" s="215"/>
      <c r="H69" s="213"/>
      <c r="I69" s="233">
        <f t="shared" si="5"/>
        <v>0</v>
      </c>
      <c r="J69" s="239"/>
      <c r="K69" s="240"/>
      <c r="L69" s="240"/>
      <c r="M69" s="240"/>
      <c r="N69" s="240"/>
      <c r="O69" s="235"/>
      <c r="P69" s="235"/>
      <c r="Q69" s="235"/>
      <c r="R69" s="235"/>
      <c r="S69" s="235"/>
      <c r="T69" s="240"/>
      <c r="U69" s="241"/>
      <c r="V69" s="233">
        <f t="shared" si="6"/>
        <v>0</v>
      </c>
      <c r="W69" s="443"/>
      <c r="X69" s="443"/>
      <c r="Y69" s="443"/>
      <c r="Z69" s="443"/>
      <c r="AA69" s="443"/>
      <c r="AB69" s="443"/>
      <c r="AC69" s="443"/>
      <c r="AD69" s="443"/>
      <c r="AE69" s="443"/>
      <c r="AF69" s="443"/>
      <c r="AG69" s="443"/>
      <c r="AH69" s="443"/>
      <c r="AI69" s="253">
        <f t="shared" si="7"/>
        <v>0</v>
      </c>
      <c r="AJ69" s="233">
        <f t="shared" si="8"/>
        <v>0</v>
      </c>
      <c r="AK69" s="377" t="s">
        <v>7</v>
      </c>
    </row>
    <row r="70" spans="1:37" x14ac:dyDescent="0.2">
      <c r="A70" s="10" t="s">
        <v>139</v>
      </c>
      <c r="B70" s="10">
        <v>1000</v>
      </c>
      <c r="C70" s="244">
        <v>15.65</v>
      </c>
      <c r="D70" s="244">
        <v>15650</v>
      </c>
      <c r="E70" s="10" t="s">
        <v>8</v>
      </c>
      <c r="F70" s="245">
        <v>1060.45</v>
      </c>
      <c r="G70" s="245">
        <v>1059.45</v>
      </c>
      <c r="H70" s="213"/>
      <c r="I70" s="233">
        <f t="shared" si="5"/>
        <v>2119.9</v>
      </c>
      <c r="J70" s="239"/>
      <c r="K70" s="240"/>
      <c r="L70" s="240"/>
      <c r="M70" s="240"/>
      <c r="N70" s="240"/>
      <c r="O70" s="235"/>
      <c r="P70" s="235">
        <v>351.49033955857385</v>
      </c>
      <c r="Q70" s="235">
        <v>709.29229202037357</v>
      </c>
      <c r="R70" s="235">
        <v>710.25494057724961</v>
      </c>
      <c r="S70" s="235">
        <v>1852.1120543293719</v>
      </c>
      <c r="T70" s="235">
        <v>1701.7045840407472</v>
      </c>
      <c r="U70" s="235">
        <v>2505.7600000000002</v>
      </c>
      <c r="V70" s="233">
        <f t="shared" si="6"/>
        <v>7830.614210526317</v>
      </c>
      <c r="W70" s="442">
        <v>1517.2916666666667</v>
      </c>
      <c r="X70" s="442">
        <v>1363.8511904761904</v>
      </c>
      <c r="Y70" s="442">
        <v>1511.8896501983411</v>
      </c>
      <c r="Z70" s="442">
        <v>1081.484126984127</v>
      </c>
      <c r="AA70" s="442">
        <v>997.87333333333333</v>
      </c>
      <c r="AB70" s="442">
        <v>990.73</v>
      </c>
      <c r="AC70" s="442">
        <v>1018.6533333333333</v>
      </c>
      <c r="AD70" s="442">
        <v>1111.2152777777778</v>
      </c>
      <c r="AE70" s="442">
        <v>997.7714285714286</v>
      </c>
      <c r="AF70" s="443"/>
      <c r="AG70" s="443"/>
      <c r="AH70" s="443"/>
      <c r="AI70" s="253">
        <f t="shared" si="7"/>
        <v>10590.760007341198</v>
      </c>
      <c r="AJ70" s="233">
        <f t="shared" si="8"/>
        <v>20541.274217867518</v>
      </c>
      <c r="AK70" s="377" t="s">
        <v>8</v>
      </c>
    </row>
    <row r="71" spans="1:37" x14ac:dyDescent="0.2">
      <c r="A71" s="10" t="s">
        <v>25</v>
      </c>
      <c r="B71" s="10"/>
      <c r="C71" s="244"/>
      <c r="D71" s="244"/>
      <c r="E71" s="10" t="s">
        <v>9</v>
      </c>
      <c r="F71" s="237"/>
      <c r="G71" s="215"/>
      <c r="H71" s="213"/>
      <c r="I71" s="233">
        <f t="shared" si="5"/>
        <v>0</v>
      </c>
      <c r="J71" s="239"/>
      <c r="K71" s="240"/>
      <c r="L71" s="240"/>
      <c r="M71" s="240"/>
      <c r="N71" s="240"/>
      <c r="O71" s="240"/>
      <c r="P71" s="240"/>
      <c r="Q71" s="235"/>
      <c r="R71" s="235"/>
      <c r="S71" s="235"/>
      <c r="T71" s="235"/>
      <c r="U71" s="236"/>
      <c r="V71" s="233">
        <f t="shared" si="6"/>
        <v>0</v>
      </c>
      <c r="W71" s="443"/>
      <c r="X71" s="443"/>
      <c r="Y71" s="443"/>
      <c r="Z71" s="443"/>
      <c r="AA71" s="443"/>
      <c r="AC71" s="443"/>
      <c r="AD71" s="443"/>
      <c r="AE71" s="443"/>
      <c r="AF71" s="443"/>
      <c r="AG71" s="443"/>
      <c r="AH71" s="443"/>
      <c r="AI71" s="253">
        <f t="shared" si="7"/>
        <v>0</v>
      </c>
      <c r="AJ71" s="233">
        <f t="shared" si="8"/>
        <v>0</v>
      </c>
      <c r="AK71" s="377" t="s">
        <v>9</v>
      </c>
    </row>
    <row r="72" spans="1:37" x14ac:dyDescent="0.2">
      <c r="A72" s="10" t="s">
        <v>82</v>
      </c>
      <c r="B72" s="47"/>
      <c r="C72" s="244"/>
      <c r="D72" s="244"/>
      <c r="E72" s="10" t="s">
        <v>81</v>
      </c>
      <c r="F72" s="237"/>
      <c r="G72" s="215"/>
      <c r="H72" s="213"/>
      <c r="I72" s="233">
        <f t="shared" si="5"/>
        <v>0</v>
      </c>
      <c r="J72" s="239"/>
      <c r="K72" s="240"/>
      <c r="L72" s="240"/>
      <c r="M72" s="240"/>
      <c r="N72" s="235"/>
      <c r="O72" s="235"/>
      <c r="P72" s="235"/>
      <c r="Q72" s="235"/>
      <c r="R72" s="235"/>
      <c r="S72" s="240"/>
      <c r="T72" s="240"/>
      <c r="U72" s="241"/>
      <c r="V72" s="233">
        <f t="shared" si="6"/>
        <v>0</v>
      </c>
      <c r="W72" s="443"/>
      <c r="X72" s="442"/>
      <c r="Y72" s="442"/>
      <c r="Z72" s="442">
        <v>540.74206349206349</v>
      </c>
      <c r="AA72" s="442">
        <v>498.93666666666667</v>
      </c>
      <c r="AB72" s="442">
        <v>495.36</v>
      </c>
      <c r="AC72" s="442">
        <v>509.32666666666665</v>
      </c>
      <c r="AD72" s="442">
        <v>488.93472222222226</v>
      </c>
      <c r="AE72" s="442">
        <v>399.10857142857145</v>
      </c>
      <c r="AF72" s="442"/>
      <c r="AG72" s="442"/>
      <c r="AH72" s="442"/>
      <c r="AI72" s="253">
        <f t="shared" si="7"/>
        <v>2932.4086904761903</v>
      </c>
      <c r="AJ72" s="233">
        <f t="shared" si="8"/>
        <v>2932.4086904761903</v>
      </c>
      <c r="AK72" s="377" t="s">
        <v>81</v>
      </c>
    </row>
    <row r="73" spans="1:37" x14ac:dyDescent="0.2">
      <c r="A73" s="11" t="s">
        <v>84</v>
      </c>
      <c r="B73" s="49"/>
      <c r="C73" s="246"/>
      <c r="D73" s="246"/>
      <c r="E73" s="11" t="s">
        <v>83</v>
      </c>
      <c r="F73" s="237"/>
      <c r="G73" s="215"/>
      <c r="H73" s="213"/>
      <c r="I73" s="233">
        <f t="shared" si="5"/>
        <v>0</v>
      </c>
      <c r="J73" s="239"/>
      <c r="K73" s="240"/>
      <c r="L73" s="240"/>
      <c r="M73" s="235"/>
      <c r="N73" s="235"/>
      <c r="O73" s="235"/>
      <c r="P73" s="235"/>
      <c r="Q73" s="235"/>
      <c r="R73" s="235"/>
      <c r="S73" s="235"/>
      <c r="T73" s="235"/>
      <c r="U73" s="236"/>
      <c r="V73" s="233">
        <f t="shared" si="6"/>
        <v>0</v>
      </c>
      <c r="W73" s="442"/>
      <c r="X73" s="442"/>
      <c r="Y73" s="442"/>
      <c r="Z73" s="442"/>
      <c r="AA73" s="442"/>
      <c r="AB73" s="442"/>
      <c r="AC73" s="442"/>
      <c r="AD73" s="442"/>
      <c r="AE73" s="442"/>
      <c r="AF73" s="443"/>
      <c r="AG73" s="443"/>
      <c r="AH73" s="443"/>
      <c r="AI73" s="253">
        <f t="shared" si="7"/>
        <v>0</v>
      </c>
      <c r="AJ73" s="233">
        <f t="shared" si="8"/>
        <v>0</v>
      </c>
      <c r="AK73" s="378" t="s">
        <v>83</v>
      </c>
    </row>
    <row r="74" spans="1:37" x14ac:dyDescent="0.2">
      <c r="A74" s="11" t="s">
        <v>26</v>
      </c>
      <c r="B74" s="11">
        <v>673.25</v>
      </c>
      <c r="C74" s="246">
        <v>15.65</v>
      </c>
      <c r="D74" s="246">
        <v>10536.362500000001</v>
      </c>
      <c r="E74" s="11" t="s">
        <v>10</v>
      </c>
      <c r="F74" s="237"/>
      <c r="G74" s="215"/>
      <c r="H74" s="245">
        <v>1079.6200000000001</v>
      </c>
      <c r="I74" s="233">
        <f t="shared" si="5"/>
        <v>1079.6200000000001</v>
      </c>
      <c r="J74" s="234">
        <v>450.95551782682509</v>
      </c>
      <c r="K74" s="235">
        <v>460.97623089983023</v>
      </c>
      <c r="L74" s="240"/>
      <c r="M74" s="240"/>
      <c r="N74" s="235">
        <v>1503.1850594227503</v>
      </c>
      <c r="O74" s="235">
        <v>828.62862478777595</v>
      </c>
      <c r="P74" s="235">
        <v>1420.1629881154499</v>
      </c>
      <c r="Q74" s="235">
        <v>1501.1477079796264</v>
      </c>
      <c r="R74" s="235">
        <v>1503.1850594227503</v>
      </c>
      <c r="S74" s="235">
        <v>473.8879456706282</v>
      </c>
      <c r="T74" s="235">
        <v>804.05541595925297</v>
      </c>
      <c r="U74" s="236"/>
      <c r="V74" s="233">
        <f t="shared" si="6"/>
        <v>8946.1845500848904</v>
      </c>
      <c r="W74" s="443"/>
      <c r="X74" s="443"/>
      <c r="Y74" s="443"/>
      <c r="Z74" s="443"/>
      <c r="AA74" s="443"/>
      <c r="AB74" s="443"/>
      <c r="AC74" s="443"/>
      <c r="AD74" s="443"/>
      <c r="AE74" s="443"/>
      <c r="AF74" s="443"/>
      <c r="AG74" s="443"/>
      <c r="AH74" s="443"/>
      <c r="AI74" s="253">
        <f t="shared" si="7"/>
        <v>0</v>
      </c>
      <c r="AJ74" s="233">
        <f t="shared" si="8"/>
        <v>10025.804550084891</v>
      </c>
      <c r="AK74" s="378" t="s">
        <v>10</v>
      </c>
    </row>
    <row r="75" spans="1:37" x14ac:dyDescent="0.2">
      <c r="A75" s="13" t="s">
        <v>27</v>
      </c>
      <c r="B75" s="13"/>
      <c r="C75" s="247"/>
      <c r="D75" s="247"/>
      <c r="E75" s="13" t="s">
        <v>11</v>
      </c>
      <c r="F75" s="237"/>
      <c r="G75" s="215"/>
      <c r="H75" s="213"/>
      <c r="I75" s="233">
        <f t="shared" si="5"/>
        <v>0</v>
      </c>
      <c r="J75" s="239"/>
      <c r="K75" s="240"/>
      <c r="L75" s="240"/>
      <c r="M75" s="240"/>
      <c r="N75" s="240"/>
      <c r="O75" s="240"/>
      <c r="P75" s="240"/>
      <c r="Q75" s="240"/>
      <c r="R75" s="240"/>
      <c r="S75" s="240"/>
      <c r="T75" s="240"/>
      <c r="U75" s="241"/>
      <c r="V75" s="233">
        <f t="shared" si="6"/>
        <v>0</v>
      </c>
      <c r="W75" s="442"/>
      <c r="X75" s="442"/>
      <c r="Y75" s="442"/>
      <c r="Z75" s="443"/>
      <c r="AA75" s="443"/>
      <c r="AB75" s="443"/>
      <c r="AC75" s="443"/>
      <c r="AD75" s="443"/>
      <c r="AE75" s="443"/>
      <c r="AF75" s="443"/>
      <c r="AG75" s="443"/>
      <c r="AH75" s="443"/>
      <c r="AI75" s="253">
        <f t="shared" si="7"/>
        <v>0</v>
      </c>
      <c r="AJ75" s="233">
        <f t="shared" si="8"/>
        <v>0</v>
      </c>
      <c r="AK75" s="379" t="s">
        <v>11</v>
      </c>
    </row>
    <row r="76" spans="1:37" x14ac:dyDescent="0.2">
      <c r="A76" s="13" t="s">
        <v>28</v>
      </c>
      <c r="B76" s="13"/>
      <c r="C76" s="247"/>
      <c r="D76" s="247"/>
      <c r="E76" s="13" t="s">
        <v>12</v>
      </c>
      <c r="F76" s="237"/>
      <c r="G76" s="215"/>
      <c r="H76" s="213"/>
      <c r="I76" s="233">
        <f t="shared" si="5"/>
        <v>0</v>
      </c>
      <c r="J76" s="239"/>
      <c r="K76" s="240"/>
      <c r="L76" s="240"/>
      <c r="M76" s="240"/>
      <c r="N76" s="240"/>
      <c r="O76" s="240"/>
      <c r="P76" s="240"/>
      <c r="Q76" s="240"/>
      <c r="R76" s="240"/>
      <c r="S76" s="240"/>
      <c r="T76" s="240"/>
      <c r="U76" s="241"/>
      <c r="V76" s="233">
        <f t="shared" si="6"/>
        <v>0</v>
      </c>
      <c r="W76" s="442"/>
      <c r="X76" s="442"/>
      <c r="Y76" s="442"/>
      <c r="Z76" s="443"/>
      <c r="AA76" s="443"/>
      <c r="AB76" s="443"/>
      <c r="AC76" s="443"/>
      <c r="AD76" s="443"/>
      <c r="AE76" s="443"/>
      <c r="AF76" s="443"/>
      <c r="AG76" s="443"/>
      <c r="AH76" s="443"/>
      <c r="AI76" s="253">
        <f t="shared" si="7"/>
        <v>0</v>
      </c>
      <c r="AJ76" s="233">
        <f t="shared" si="8"/>
        <v>0</v>
      </c>
      <c r="AK76" s="379" t="s">
        <v>12</v>
      </c>
    </row>
    <row r="77" spans="1:37" x14ac:dyDescent="0.2">
      <c r="A77" s="13" t="s">
        <v>29</v>
      </c>
      <c r="B77" s="13"/>
      <c r="C77" s="247"/>
      <c r="D77" s="247"/>
      <c r="E77" s="13" t="s">
        <v>13</v>
      </c>
      <c r="F77" s="237"/>
      <c r="G77" s="215"/>
      <c r="H77" s="213"/>
      <c r="I77" s="233">
        <f t="shared" si="5"/>
        <v>0</v>
      </c>
      <c r="J77" s="239"/>
      <c r="K77" s="240"/>
      <c r="L77" s="240"/>
      <c r="M77" s="240"/>
      <c r="N77" s="240"/>
      <c r="O77" s="240"/>
      <c r="P77" s="240"/>
      <c r="Q77" s="240"/>
      <c r="R77" s="240"/>
      <c r="S77" s="240"/>
      <c r="T77" s="240"/>
      <c r="U77" s="241"/>
      <c r="V77" s="233">
        <f t="shared" si="6"/>
        <v>0</v>
      </c>
      <c r="W77" s="443"/>
      <c r="X77" s="442"/>
      <c r="Y77" s="442"/>
      <c r="Z77" s="442"/>
      <c r="AA77" s="443"/>
      <c r="AB77" s="443"/>
      <c r="AC77" s="443"/>
      <c r="AD77" s="443"/>
      <c r="AE77" s="443"/>
      <c r="AF77" s="443"/>
      <c r="AG77" s="443"/>
      <c r="AH77" s="443"/>
      <c r="AI77" s="253">
        <f t="shared" si="7"/>
        <v>0</v>
      </c>
      <c r="AJ77" s="233">
        <f t="shared" si="8"/>
        <v>0</v>
      </c>
      <c r="AK77" s="379" t="s">
        <v>13</v>
      </c>
    </row>
    <row r="78" spans="1:37" x14ac:dyDescent="0.2">
      <c r="A78" s="13" t="s">
        <v>30</v>
      </c>
      <c r="B78" s="13"/>
      <c r="C78" s="247"/>
      <c r="D78" s="247"/>
      <c r="E78" s="13" t="s">
        <v>14</v>
      </c>
      <c r="F78" s="237"/>
      <c r="G78" s="215"/>
      <c r="H78" s="213"/>
      <c r="I78" s="233">
        <f t="shared" si="5"/>
        <v>0</v>
      </c>
      <c r="J78" s="239"/>
      <c r="K78" s="240"/>
      <c r="L78" s="240"/>
      <c r="M78" s="240"/>
      <c r="N78" s="240"/>
      <c r="O78" s="240"/>
      <c r="P78" s="240"/>
      <c r="Q78" s="240"/>
      <c r="R78" s="240"/>
      <c r="S78" s="240"/>
      <c r="T78" s="240"/>
      <c r="U78" s="241"/>
      <c r="V78" s="233">
        <f t="shared" si="6"/>
        <v>0</v>
      </c>
      <c r="W78" s="443"/>
      <c r="X78" s="442"/>
      <c r="Y78" s="442"/>
      <c r="Z78" s="442"/>
      <c r="AA78" s="443"/>
      <c r="AB78" s="443"/>
      <c r="AC78" s="443"/>
      <c r="AD78" s="443"/>
      <c r="AE78" s="443"/>
      <c r="AF78" s="443"/>
      <c r="AG78" s="443"/>
      <c r="AH78" s="443"/>
      <c r="AI78" s="253">
        <f t="shared" si="7"/>
        <v>0</v>
      </c>
      <c r="AJ78" s="233">
        <f t="shared" si="8"/>
        <v>0</v>
      </c>
      <c r="AK78" s="379" t="s">
        <v>14</v>
      </c>
    </row>
    <row r="79" spans="1:37" x14ac:dyDescent="0.2">
      <c r="A79" s="13" t="s">
        <v>31</v>
      </c>
      <c r="B79" s="13"/>
      <c r="C79" s="247"/>
      <c r="D79" s="247"/>
      <c r="E79" s="13" t="s">
        <v>15</v>
      </c>
      <c r="F79" s="237"/>
      <c r="G79" s="215"/>
      <c r="H79" s="213"/>
      <c r="I79" s="233">
        <f t="shared" si="5"/>
        <v>0</v>
      </c>
      <c r="J79" s="239"/>
      <c r="K79" s="240"/>
      <c r="L79" s="240"/>
      <c r="M79" s="240"/>
      <c r="N79" s="240"/>
      <c r="O79" s="240"/>
      <c r="P79" s="240"/>
      <c r="Q79" s="240"/>
      <c r="R79" s="240"/>
      <c r="S79" s="240"/>
      <c r="T79" s="240"/>
      <c r="U79" s="241"/>
      <c r="V79" s="233">
        <f t="shared" si="6"/>
        <v>0</v>
      </c>
      <c r="W79" s="443"/>
      <c r="X79" s="443"/>
      <c r="Y79" s="443"/>
      <c r="Z79" s="443"/>
      <c r="AA79" s="442"/>
      <c r="AB79" s="442"/>
      <c r="AC79" s="442"/>
      <c r="AD79" s="442"/>
      <c r="AE79" s="443"/>
      <c r="AF79" s="443"/>
      <c r="AG79" s="443"/>
      <c r="AH79" s="443"/>
      <c r="AI79" s="253">
        <f t="shared" si="7"/>
        <v>0</v>
      </c>
      <c r="AJ79" s="233">
        <f t="shared" si="8"/>
        <v>0</v>
      </c>
      <c r="AK79" s="379" t="s">
        <v>15</v>
      </c>
    </row>
    <row r="80" spans="1:37" x14ac:dyDescent="0.2">
      <c r="A80" s="13" t="s">
        <v>32</v>
      </c>
      <c r="B80" s="13"/>
      <c r="C80" s="247"/>
      <c r="D80" s="247"/>
      <c r="E80" s="13" t="s">
        <v>16</v>
      </c>
      <c r="F80" s="237"/>
      <c r="G80" s="215"/>
      <c r="H80" s="213"/>
      <c r="I80" s="233">
        <f t="shared" si="5"/>
        <v>0</v>
      </c>
      <c r="J80" s="239"/>
      <c r="K80" s="240"/>
      <c r="L80" s="240"/>
      <c r="M80" s="240"/>
      <c r="N80" s="240"/>
      <c r="O80" s="240"/>
      <c r="P80" s="240"/>
      <c r="Q80" s="240"/>
      <c r="R80" s="240"/>
      <c r="S80" s="240"/>
      <c r="T80" s="240"/>
      <c r="U80" s="241"/>
      <c r="V80" s="233">
        <f t="shared" si="6"/>
        <v>0</v>
      </c>
      <c r="W80" s="443"/>
      <c r="X80" s="443"/>
      <c r="Y80" s="443"/>
      <c r="Z80" s="443"/>
      <c r="AA80" s="443"/>
      <c r="AB80" s="443"/>
      <c r="AC80" s="443"/>
      <c r="AD80" s="443"/>
      <c r="AE80" s="442"/>
      <c r="AF80" s="442"/>
      <c r="AG80" s="442"/>
      <c r="AH80" s="442"/>
      <c r="AI80" s="253">
        <f t="shared" si="7"/>
        <v>0</v>
      </c>
      <c r="AJ80" s="233">
        <f t="shared" si="8"/>
        <v>0</v>
      </c>
      <c r="AK80" s="379" t="s">
        <v>16</v>
      </c>
    </row>
    <row r="81" spans="1:37" x14ac:dyDescent="0.2">
      <c r="A81" s="4" t="s">
        <v>136</v>
      </c>
      <c r="B81" s="77">
        <v>2578</v>
      </c>
      <c r="C81" s="26"/>
      <c r="D81" s="248">
        <v>40345.700000000004</v>
      </c>
      <c r="E81" s="3" t="s">
        <v>140</v>
      </c>
      <c r="F81" s="252">
        <f>SUM(F62:F80)</f>
        <v>1060.45</v>
      </c>
      <c r="G81" s="252">
        <f>SUM(G62:G80)</f>
        <v>1059.45</v>
      </c>
      <c r="H81" s="252">
        <f>SUM(H62:H80)</f>
        <v>1079.6200000000001</v>
      </c>
      <c r="I81" s="146">
        <f>SUM(F81:H81)</f>
        <v>3199.5200000000004</v>
      </c>
      <c r="J81" s="249">
        <f>SUM(J62:J80)</f>
        <v>2213.44</v>
      </c>
      <c r="K81" s="249">
        <f t="shared" ref="K81:U81" si="9">SUM(K62:K80)</f>
        <v>2361</v>
      </c>
      <c r="L81" s="249">
        <f t="shared" si="9"/>
        <v>2213.44</v>
      </c>
      <c r="M81" s="249">
        <f t="shared" si="9"/>
        <v>2213.44</v>
      </c>
      <c r="N81" s="249">
        <f t="shared" si="9"/>
        <v>2213.44</v>
      </c>
      <c r="O81" s="249">
        <f t="shared" si="9"/>
        <v>2582.34</v>
      </c>
      <c r="P81" s="249">
        <f t="shared" si="9"/>
        <v>2091.19</v>
      </c>
      <c r="Q81" s="249">
        <f t="shared" si="9"/>
        <v>2210.44</v>
      </c>
      <c r="R81" s="249">
        <f t="shared" si="9"/>
        <v>2213.44</v>
      </c>
      <c r="S81" s="249">
        <f t="shared" si="9"/>
        <v>2326</v>
      </c>
      <c r="T81" s="249">
        <f t="shared" si="9"/>
        <v>2505.7600000000002</v>
      </c>
      <c r="U81" s="249">
        <f t="shared" si="9"/>
        <v>2505.7600000000002</v>
      </c>
      <c r="V81" s="146">
        <f>SUM(J81:U81)</f>
        <v>27649.690000000002</v>
      </c>
      <c r="W81" s="250">
        <f>SUM(W62:W80)</f>
        <v>2549.0500000000002</v>
      </c>
      <c r="X81" s="250">
        <f t="shared" ref="X81:AE81" si="10">SUM(X62:X80)</f>
        <v>2291.27</v>
      </c>
      <c r="Y81" s="250">
        <f t="shared" si="10"/>
        <v>2794.9799999999996</v>
      </c>
      <c r="Z81" s="250">
        <f t="shared" si="10"/>
        <v>2725.34</v>
      </c>
      <c r="AA81" s="250">
        <f t="shared" si="10"/>
        <v>1496.81</v>
      </c>
      <c r="AB81" s="250">
        <f t="shared" si="10"/>
        <v>1486.0900000000001</v>
      </c>
      <c r="AC81" s="250">
        <f t="shared" si="10"/>
        <v>1527.98</v>
      </c>
      <c r="AD81" s="250">
        <f t="shared" si="10"/>
        <v>1600.15</v>
      </c>
      <c r="AE81" s="250">
        <f t="shared" si="10"/>
        <v>1396.88</v>
      </c>
      <c r="AF81" s="250"/>
      <c r="AG81" s="250"/>
      <c r="AH81" s="251"/>
      <c r="AI81" s="146">
        <f>SUM(AI62:AI80)</f>
        <v>17868.55</v>
      </c>
      <c r="AJ81" s="146">
        <f>SUM(AJ62:AJ80)</f>
        <v>48717.760000000002</v>
      </c>
    </row>
    <row r="82" spans="1:37" x14ac:dyDescent="0.2">
      <c r="C82" s="26"/>
      <c r="D82" s="26"/>
      <c r="F82" s="25"/>
      <c r="G82" s="25"/>
      <c r="H82" s="25"/>
    </row>
    <row r="87" spans="1:37" ht="34" x14ac:dyDescent="0.2">
      <c r="A87" s="83" t="s">
        <v>143</v>
      </c>
      <c r="B87" s="82"/>
      <c r="C87" s="82"/>
      <c r="D87" s="82"/>
      <c r="E87" s="82"/>
      <c r="F87" s="405" t="s">
        <v>153</v>
      </c>
      <c r="G87" s="406"/>
      <c r="H87" s="407"/>
      <c r="I87" s="36" t="s">
        <v>154</v>
      </c>
      <c r="J87" s="406" t="s">
        <v>155</v>
      </c>
      <c r="K87" s="406"/>
      <c r="L87" s="406"/>
      <c r="M87" s="406"/>
      <c r="N87" s="406"/>
      <c r="O87" s="406"/>
      <c r="P87" s="406"/>
      <c r="Q87" s="406"/>
      <c r="R87" s="406"/>
      <c r="S87" s="406"/>
      <c r="T87" s="406"/>
      <c r="U87" s="407"/>
      <c r="V87" s="36" t="s">
        <v>156</v>
      </c>
      <c r="W87" s="405" t="s">
        <v>157</v>
      </c>
      <c r="X87" s="406"/>
      <c r="Y87" s="406"/>
      <c r="Z87" s="406"/>
      <c r="AA87" s="406"/>
      <c r="AB87" s="406"/>
      <c r="AC87" s="406"/>
      <c r="AD87" s="406"/>
      <c r="AE87" s="406"/>
      <c r="AF87" s="406"/>
      <c r="AG87" s="406"/>
      <c r="AH87" s="407"/>
      <c r="AI87" s="36" t="s">
        <v>158</v>
      </c>
      <c r="AJ87" s="179" t="s">
        <v>106</v>
      </c>
      <c r="AK87" s="380"/>
    </row>
    <row r="88" spans="1:37" x14ac:dyDescent="0.2">
      <c r="A88" s="82"/>
      <c r="B88" s="82"/>
      <c r="C88" s="82"/>
      <c r="D88" s="82"/>
      <c r="E88" s="82"/>
      <c r="F88" s="179" t="s">
        <v>107</v>
      </c>
      <c r="G88" s="179" t="s">
        <v>108</v>
      </c>
      <c r="H88" s="179" t="s">
        <v>109</v>
      </c>
      <c r="I88" s="408"/>
      <c r="J88" s="180" t="s">
        <v>110</v>
      </c>
      <c r="K88" s="179" t="s">
        <v>111</v>
      </c>
      <c r="L88" s="179" t="s">
        <v>112</v>
      </c>
      <c r="M88" s="179" t="s">
        <v>113</v>
      </c>
      <c r="N88" s="179" t="s">
        <v>114</v>
      </c>
      <c r="O88" s="179" t="s">
        <v>115</v>
      </c>
      <c r="P88" s="179" t="s">
        <v>116</v>
      </c>
      <c r="Q88" s="179" t="s">
        <v>117</v>
      </c>
      <c r="R88" s="179" t="s">
        <v>118</v>
      </c>
      <c r="S88" s="179" t="s">
        <v>107</v>
      </c>
      <c r="T88" s="179" t="s">
        <v>108</v>
      </c>
      <c r="U88" s="179" t="s">
        <v>109</v>
      </c>
      <c r="V88" s="408"/>
      <c r="W88" s="179" t="s">
        <v>119</v>
      </c>
      <c r="X88" s="179" t="s">
        <v>120</v>
      </c>
      <c r="Y88" s="179" t="s">
        <v>121</v>
      </c>
      <c r="Z88" s="179" t="s">
        <v>122</v>
      </c>
      <c r="AA88" s="179" t="s">
        <v>123</v>
      </c>
      <c r="AB88" s="179" t="s">
        <v>124</v>
      </c>
      <c r="AC88" s="179" t="s">
        <v>125</v>
      </c>
      <c r="AD88" s="179" t="s">
        <v>126</v>
      </c>
      <c r="AE88" s="179" t="s">
        <v>127</v>
      </c>
      <c r="AF88" s="179" t="s">
        <v>128</v>
      </c>
      <c r="AG88" s="179" t="s">
        <v>129</v>
      </c>
      <c r="AH88" s="179" t="s">
        <v>130</v>
      </c>
      <c r="AI88" s="429"/>
      <c r="AJ88" s="408"/>
      <c r="AK88" s="380"/>
    </row>
    <row r="89" spans="1:37" x14ac:dyDescent="0.2">
      <c r="A89" s="86" t="s">
        <v>131</v>
      </c>
      <c r="B89" s="86" t="s">
        <v>132</v>
      </c>
      <c r="C89" s="86" t="s">
        <v>133</v>
      </c>
      <c r="D89" s="86" t="s">
        <v>134</v>
      </c>
      <c r="E89" s="86" t="s">
        <v>135</v>
      </c>
      <c r="F89" s="37"/>
      <c r="G89" s="37"/>
      <c r="H89" s="37"/>
      <c r="I89" s="409"/>
      <c r="J89" s="38"/>
      <c r="K89" s="37"/>
      <c r="L89" s="37"/>
      <c r="M89" s="37"/>
      <c r="N89" s="37"/>
      <c r="O89" s="37"/>
      <c r="P89" s="37"/>
      <c r="Q89" s="37"/>
      <c r="R89" s="37"/>
      <c r="S89" s="37"/>
      <c r="T89" s="37"/>
      <c r="U89" s="37"/>
      <c r="V89" s="409"/>
      <c r="W89" s="181"/>
      <c r="X89" s="181"/>
      <c r="Y89" s="181"/>
      <c r="Z89" s="181"/>
      <c r="AA89" s="181"/>
      <c r="AB89" s="181"/>
      <c r="AC89" s="181"/>
      <c r="AD89" s="181"/>
      <c r="AE89" s="181"/>
      <c r="AF89" s="181"/>
      <c r="AG89" s="181"/>
      <c r="AH89" s="181"/>
      <c r="AI89" s="430"/>
      <c r="AJ89" s="409"/>
      <c r="AK89" s="380"/>
    </row>
    <row r="90" spans="1:37" x14ac:dyDescent="0.2">
      <c r="A90" s="83" t="s">
        <v>17</v>
      </c>
      <c r="B90" s="83">
        <v>712</v>
      </c>
      <c r="C90" s="182">
        <v>14.5</v>
      </c>
      <c r="D90" s="182">
        <v>10324</v>
      </c>
      <c r="E90" s="83" t="s">
        <v>0</v>
      </c>
      <c r="F90" s="183"/>
      <c r="G90" s="184"/>
      <c r="H90" s="184"/>
      <c r="I90" s="138">
        <v>0</v>
      </c>
      <c r="J90" s="185">
        <v>617.60365544085289</v>
      </c>
      <c r="K90" s="185">
        <v>728.26981731748731</v>
      </c>
      <c r="L90" s="185">
        <v>508.78718709677418</v>
      </c>
      <c r="M90" s="185">
        <v>526.9486614601019</v>
      </c>
      <c r="N90" s="185">
        <v>422.86759456706284</v>
      </c>
      <c r="O90" s="185">
        <v>547.48510960298609</v>
      </c>
      <c r="P90" s="185">
        <v>508.78718709677418</v>
      </c>
      <c r="Q90" s="185">
        <v>451.50745874363338</v>
      </c>
      <c r="R90" s="185">
        <v>499.33603191850597</v>
      </c>
      <c r="S90" s="185">
        <v>520.02451069609504</v>
      </c>
      <c r="T90" s="185"/>
      <c r="U90" s="186"/>
      <c r="V90" s="138">
        <f>SUM(J90:U90)</f>
        <v>5331.6172139402734</v>
      </c>
      <c r="W90" s="392"/>
      <c r="X90" s="393"/>
      <c r="Y90" s="187">
        <v>75.484328692699492</v>
      </c>
      <c r="Z90" s="393"/>
      <c r="AA90" s="187">
        <v>141.1049235993209</v>
      </c>
      <c r="AB90" s="187">
        <v>586.14521426146018</v>
      </c>
      <c r="AC90" s="187">
        <v>449.14518709677412</v>
      </c>
      <c r="AD90" s="187">
        <v>614.69556129032264</v>
      </c>
      <c r="AE90" s="187">
        <v>386.66138675721567</v>
      </c>
      <c r="AF90" s="187">
        <v>407.33371273344653</v>
      </c>
      <c r="AG90" s="187">
        <v>409.53118098471987</v>
      </c>
      <c r="AH90" s="187">
        <v>417.42590152801353</v>
      </c>
      <c r="AI90" s="188">
        <f>SUM(W90:AH90)</f>
        <v>3487.5273969439731</v>
      </c>
      <c r="AJ90" s="189">
        <f>AI90+V90</f>
        <v>8819.1446108842465</v>
      </c>
      <c r="AK90" s="381" t="s">
        <v>0</v>
      </c>
    </row>
    <row r="91" spans="1:37" x14ac:dyDescent="0.2">
      <c r="A91" s="83" t="s">
        <v>18</v>
      </c>
      <c r="B91" s="83">
        <v>710.03</v>
      </c>
      <c r="C91" s="182">
        <v>14.5</v>
      </c>
      <c r="D91" s="182">
        <v>10295.434999999999</v>
      </c>
      <c r="E91" s="83" t="s">
        <v>1</v>
      </c>
      <c r="F91" s="190"/>
      <c r="G91" s="191"/>
      <c r="H91" s="184"/>
      <c r="I91" s="138">
        <v>0</v>
      </c>
      <c r="J91" s="185">
        <v>574.06259773227271</v>
      </c>
      <c r="K91" s="185">
        <v>507.29351307300516</v>
      </c>
      <c r="L91" s="185">
        <v>624.20583972835323</v>
      </c>
      <c r="M91" s="185">
        <v>484.2640298811545</v>
      </c>
      <c r="N91" s="185">
        <v>560.91173989813251</v>
      </c>
      <c r="O91" s="185">
        <v>233.75595588734302</v>
      </c>
      <c r="P91" s="185">
        <v>360.43269066213929</v>
      </c>
      <c r="Q91" s="185">
        <v>289.1194288624788</v>
      </c>
      <c r="R91" s="185">
        <v>289.40582750424454</v>
      </c>
      <c r="S91" s="185">
        <v>284.37928488964343</v>
      </c>
      <c r="T91" s="185"/>
      <c r="U91" s="186"/>
      <c r="V91" s="138">
        <f t="shared" ref="V91:V109" si="11">SUM(J91:U91)</f>
        <v>4207.8309081187672</v>
      </c>
      <c r="W91" s="392"/>
      <c r="X91" s="393"/>
      <c r="Y91" s="187">
        <v>108.79413921901528</v>
      </c>
      <c r="Z91" s="187"/>
      <c r="AA91" s="187">
        <v>333.71314431239387</v>
      </c>
      <c r="AB91" s="187">
        <v>703.40111986417651</v>
      </c>
      <c r="AC91" s="187">
        <v>763.97662207130725</v>
      </c>
      <c r="AD91" s="187">
        <v>598.58181867572171</v>
      </c>
      <c r="AE91" s="187">
        <v>561.06548794567061</v>
      </c>
      <c r="AF91" s="187">
        <v>591.06209235993208</v>
      </c>
      <c r="AG91" s="187">
        <v>594.25073140916811</v>
      </c>
      <c r="AH91" s="187">
        <v>556.14673684210527</v>
      </c>
      <c r="AI91" s="188">
        <f t="shared" ref="AI91:AI108" si="12">SUM(W91:AH91)</f>
        <v>4810.9918926994906</v>
      </c>
      <c r="AJ91" s="189">
        <f t="shared" ref="AJ91:AJ108" si="13">AI91+V91</f>
        <v>9018.8228008182577</v>
      </c>
      <c r="AK91" s="381" t="s">
        <v>1</v>
      </c>
    </row>
    <row r="92" spans="1:37" x14ac:dyDescent="0.2">
      <c r="A92" s="83" t="s">
        <v>19</v>
      </c>
      <c r="B92" s="83">
        <v>712</v>
      </c>
      <c r="C92" s="182">
        <v>14.5</v>
      </c>
      <c r="D92" s="182">
        <v>10324</v>
      </c>
      <c r="E92" s="83" t="s">
        <v>2</v>
      </c>
      <c r="F92" s="190"/>
      <c r="G92" s="191"/>
      <c r="H92" s="184"/>
      <c r="I92" s="138">
        <v>0</v>
      </c>
      <c r="J92" s="185">
        <v>633.0437468268741</v>
      </c>
      <c r="K92" s="185">
        <v>451.03975415959252</v>
      </c>
      <c r="L92" s="185">
        <v>398.23731137521224</v>
      </c>
      <c r="M92" s="185">
        <v>382.92245297113755</v>
      </c>
      <c r="N92" s="185">
        <v>398.23731137521224</v>
      </c>
      <c r="O92" s="185">
        <v>496.01873566338645</v>
      </c>
      <c r="P92" s="185">
        <v>255.03799049235994</v>
      </c>
      <c r="Q92" s="185">
        <v>446.35228319185069</v>
      </c>
      <c r="R92" s="185">
        <v>398.23731137521224</v>
      </c>
      <c r="S92" s="185">
        <v>406.50625331069602</v>
      </c>
      <c r="T92" s="185"/>
      <c r="U92" s="186"/>
      <c r="V92" s="138">
        <f t="shared" si="11"/>
        <v>4265.6331507415334</v>
      </c>
      <c r="W92" s="392"/>
      <c r="X92" s="393"/>
      <c r="Y92" s="187">
        <v>273.7314268251273</v>
      </c>
      <c r="Z92" s="187"/>
      <c r="AA92" s="187">
        <v>211.65738539898132</v>
      </c>
      <c r="AB92" s="187">
        <v>688.22366587436329</v>
      </c>
      <c r="AC92" s="187">
        <v>764.64819083191855</v>
      </c>
      <c r="AD92" s="187">
        <v>626.0626200339558</v>
      </c>
      <c r="AE92" s="187">
        <v>572.87873005093388</v>
      </c>
      <c r="AF92" s="187">
        <v>603.50691341256379</v>
      </c>
      <c r="AG92" s="187">
        <v>606.76268930390495</v>
      </c>
      <c r="AH92" s="187">
        <v>538.96455687606101</v>
      </c>
      <c r="AI92" s="188">
        <f t="shared" si="12"/>
        <v>4886.4361786078098</v>
      </c>
      <c r="AJ92" s="189">
        <f t="shared" si="13"/>
        <v>9152.0693293493423</v>
      </c>
      <c r="AK92" s="381" t="s">
        <v>2</v>
      </c>
    </row>
    <row r="93" spans="1:37" x14ac:dyDescent="0.2">
      <c r="A93" s="83" t="s">
        <v>20</v>
      </c>
      <c r="B93" s="83">
        <v>302</v>
      </c>
      <c r="C93" s="182">
        <v>14.5</v>
      </c>
      <c r="D93" s="182">
        <v>4379</v>
      </c>
      <c r="E93" s="83" t="s">
        <v>3</v>
      </c>
      <c r="F93" s="190"/>
      <c r="G93" s="191"/>
      <c r="H93" s="184"/>
      <c r="I93" s="138">
        <v>0</v>
      </c>
      <c r="J93" s="191"/>
      <c r="K93" s="185">
        <v>437.33691544991513</v>
      </c>
      <c r="L93" s="185">
        <v>577.37966179966054</v>
      </c>
      <c r="M93" s="185">
        <v>633.38485568760609</v>
      </c>
      <c r="N93" s="185">
        <v>577.37966179966054</v>
      </c>
      <c r="O93" s="191"/>
      <c r="P93" s="191"/>
      <c r="Q93" s="191"/>
      <c r="R93" s="191"/>
      <c r="S93" s="191"/>
      <c r="T93" s="185"/>
      <c r="U93" s="186"/>
      <c r="V93" s="138">
        <f t="shared" si="11"/>
        <v>2225.4810947368424</v>
      </c>
      <c r="W93" s="192"/>
      <c r="X93" s="192"/>
      <c r="Y93" s="192"/>
      <c r="Z93" s="192"/>
      <c r="AA93" s="192"/>
      <c r="AB93" s="192"/>
      <c r="AC93" s="192"/>
      <c r="AD93" s="192"/>
      <c r="AE93" s="192"/>
      <c r="AF93" s="192"/>
      <c r="AG93" s="192"/>
      <c r="AH93" s="192"/>
      <c r="AI93" s="188">
        <f t="shared" si="12"/>
        <v>0</v>
      </c>
      <c r="AJ93" s="189">
        <f t="shared" si="13"/>
        <v>2225.4810947368424</v>
      </c>
      <c r="AK93" s="381" t="s">
        <v>3</v>
      </c>
    </row>
    <row r="94" spans="1:37" x14ac:dyDescent="0.2">
      <c r="A94" s="83" t="s">
        <v>21</v>
      </c>
      <c r="B94" s="83">
        <v>302</v>
      </c>
      <c r="C94" s="182">
        <v>14.5</v>
      </c>
      <c r="D94" s="182">
        <v>4379</v>
      </c>
      <c r="E94" s="83" t="s">
        <v>4</v>
      </c>
      <c r="F94" s="190"/>
      <c r="G94" s="191"/>
      <c r="H94" s="191"/>
      <c r="I94" s="138">
        <v>0</v>
      </c>
      <c r="J94" s="191"/>
      <c r="K94" s="191"/>
      <c r="L94" s="191"/>
      <c r="M94" s="191"/>
      <c r="N94" s="191"/>
      <c r="O94" s="191"/>
      <c r="P94" s="191"/>
      <c r="Q94" s="191"/>
      <c r="R94" s="191"/>
      <c r="S94" s="191"/>
      <c r="T94" s="191"/>
      <c r="U94" s="189"/>
      <c r="V94" s="138">
        <f t="shared" si="11"/>
        <v>0</v>
      </c>
      <c r="W94" s="192"/>
      <c r="X94" s="192"/>
      <c r="Y94" s="192"/>
      <c r="Z94" s="187">
        <v>1391.0839741935483</v>
      </c>
      <c r="AA94" s="187">
        <v>1391.2945466893036</v>
      </c>
      <c r="AB94" s="192"/>
      <c r="AC94" s="192"/>
      <c r="AD94" s="192"/>
      <c r="AE94" s="192"/>
      <c r="AF94" s="192"/>
      <c r="AG94" s="192"/>
      <c r="AH94" s="192"/>
      <c r="AI94" s="188">
        <f t="shared" si="12"/>
        <v>2782.3785208828522</v>
      </c>
      <c r="AJ94" s="189">
        <f t="shared" si="13"/>
        <v>2782.3785208828522</v>
      </c>
      <c r="AK94" s="381" t="s">
        <v>4</v>
      </c>
    </row>
    <row r="95" spans="1:37" x14ac:dyDescent="0.2">
      <c r="A95" s="95" t="s">
        <v>22</v>
      </c>
      <c r="B95" s="95"/>
      <c r="C95" s="193"/>
      <c r="D95" s="193"/>
      <c r="E95" s="95" t="s">
        <v>5</v>
      </c>
      <c r="F95" s="190"/>
      <c r="G95" s="191"/>
      <c r="H95" s="184"/>
      <c r="I95" s="138">
        <v>0</v>
      </c>
      <c r="J95" s="185"/>
      <c r="K95" s="185"/>
      <c r="L95" s="185"/>
      <c r="M95" s="185"/>
      <c r="N95" s="185"/>
      <c r="O95" s="185"/>
      <c r="P95" s="185"/>
      <c r="Q95" s="185"/>
      <c r="R95" s="185"/>
      <c r="S95" s="185"/>
      <c r="T95" s="191"/>
      <c r="U95" s="189"/>
      <c r="V95" s="138">
        <f t="shared" si="11"/>
        <v>0</v>
      </c>
      <c r="W95" s="187"/>
      <c r="X95" s="187"/>
      <c r="Y95" s="187"/>
      <c r="Z95" s="187"/>
      <c r="AA95" s="192"/>
      <c r="AB95" s="192"/>
      <c r="AC95" s="192"/>
      <c r="AD95" s="192"/>
      <c r="AE95" s="192"/>
      <c r="AF95" s="192"/>
      <c r="AG95" s="192"/>
      <c r="AH95" s="192"/>
      <c r="AI95" s="188">
        <f t="shared" si="12"/>
        <v>0</v>
      </c>
      <c r="AJ95" s="189">
        <f t="shared" si="13"/>
        <v>0</v>
      </c>
      <c r="AK95" s="382" t="s">
        <v>5</v>
      </c>
    </row>
    <row r="96" spans="1:37" x14ac:dyDescent="0.2">
      <c r="A96" s="95" t="s">
        <v>23</v>
      </c>
      <c r="B96" s="95"/>
      <c r="C96" s="193"/>
      <c r="D96" s="193"/>
      <c r="E96" s="95" t="s">
        <v>6</v>
      </c>
      <c r="F96" s="190"/>
      <c r="G96" s="184"/>
      <c r="H96" s="191"/>
      <c r="I96" s="138">
        <v>0</v>
      </c>
      <c r="J96" s="191"/>
      <c r="K96" s="191"/>
      <c r="L96" s="185"/>
      <c r="M96" s="185"/>
      <c r="N96" s="185">
        <v>149.21369235993211</v>
      </c>
      <c r="O96" s="185">
        <v>380.60462164913469</v>
      </c>
      <c r="P96" s="185">
        <v>414.99163191850596</v>
      </c>
      <c r="Q96" s="185">
        <v>352.27032937181667</v>
      </c>
      <c r="R96" s="185">
        <v>352.27032937181667</v>
      </c>
      <c r="S96" s="185">
        <v>357.48037351443122</v>
      </c>
      <c r="T96" s="185"/>
      <c r="U96" s="186"/>
      <c r="V96" s="138">
        <f t="shared" si="11"/>
        <v>2006.8309781856374</v>
      </c>
      <c r="W96" s="192"/>
      <c r="X96" s="192"/>
      <c r="Y96" s="192"/>
      <c r="Z96" s="192"/>
      <c r="AA96" s="192"/>
      <c r="AB96" s="192"/>
      <c r="AC96" s="192"/>
      <c r="AD96" s="192"/>
      <c r="AE96" s="192"/>
      <c r="AF96" s="192"/>
      <c r="AG96" s="192"/>
      <c r="AH96" s="192"/>
      <c r="AI96" s="188">
        <f t="shared" si="12"/>
        <v>0</v>
      </c>
      <c r="AJ96" s="189">
        <f t="shared" si="13"/>
        <v>2006.8309781856374</v>
      </c>
      <c r="AK96" s="382" t="s">
        <v>6</v>
      </c>
    </row>
    <row r="97" spans="1:37" x14ac:dyDescent="0.2">
      <c r="A97" s="97" t="s">
        <v>24</v>
      </c>
      <c r="B97" s="97"/>
      <c r="C97" s="194"/>
      <c r="D97" s="194"/>
      <c r="E97" s="97" t="s">
        <v>7</v>
      </c>
      <c r="F97" s="183"/>
      <c r="G97" s="191"/>
      <c r="H97" s="191"/>
      <c r="I97" s="138">
        <v>0</v>
      </c>
      <c r="J97" s="191"/>
      <c r="K97" s="191"/>
      <c r="L97" s="191"/>
      <c r="M97" s="191"/>
      <c r="N97" s="191"/>
      <c r="O97" s="185">
        <v>612.66557719714956</v>
      </c>
      <c r="P97" s="185">
        <v>569.36049983022065</v>
      </c>
      <c r="Q97" s="185">
        <v>569.36049983022065</v>
      </c>
      <c r="R97" s="185">
        <v>569.36049983022065</v>
      </c>
      <c r="S97" s="185">
        <v>580.13957758913409</v>
      </c>
      <c r="T97" s="191"/>
      <c r="U97" s="189"/>
      <c r="V97" s="138">
        <f t="shared" si="11"/>
        <v>2900.886654276946</v>
      </c>
      <c r="W97" s="192"/>
      <c r="X97" s="192"/>
      <c r="Y97" s="192"/>
      <c r="Z97" s="192"/>
      <c r="AA97" s="192"/>
      <c r="AB97" s="192"/>
      <c r="AC97" s="192"/>
      <c r="AD97" s="192"/>
      <c r="AE97" s="192"/>
      <c r="AF97" s="192"/>
      <c r="AG97" s="192"/>
      <c r="AH97" s="192"/>
      <c r="AI97" s="188">
        <f t="shared" si="12"/>
        <v>0</v>
      </c>
      <c r="AJ97" s="189">
        <f t="shared" si="13"/>
        <v>2900.886654276946</v>
      </c>
      <c r="AK97" s="383" t="s">
        <v>7</v>
      </c>
    </row>
    <row r="98" spans="1:37" x14ac:dyDescent="0.2">
      <c r="A98" s="97" t="s">
        <v>33</v>
      </c>
      <c r="B98" s="97"/>
      <c r="C98" s="194"/>
      <c r="D98" s="194"/>
      <c r="E98" s="97" t="s">
        <v>8</v>
      </c>
      <c r="F98" s="183"/>
      <c r="G98" s="184"/>
      <c r="H98" s="191"/>
      <c r="I98" s="138">
        <v>0</v>
      </c>
      <c r="J98" s="191"/>
      <c r="K98" s="191"/>
      <c r="L98" s="191"/>
      <c r="M98" s="191"/>
      <c r="N98" s="191"/>
      <c r="O98" s="185"/>
      <c r="P98" s="185"/>
      <c r="Q98" s="185"/>
      <c r="R98" s="185"/>
      <c r="S98" s="185"/>
      <c r="T98" s="185"/>
      <c r="U98" s="186"/>
      <c r="V98" s="138">
        <f t="shared" si="11"/>
        <v>0</v>
      </c>
      <c r="W98" s="187"/>
      <c r="X98" s="187"/>
      <c r="Y98" s="187"/>
      <c r="Z98" s="187"/>
      <c r="AA98" s="187"/>
      <c r="AB98" s="187"/>
      <c r="AC98" s="187"/>
      <c r="AD98" s="187"/>
      <c r="AE98" s="187"/>
      <c r="AF98" s="192"/>
      <c r="AG98" s="192"/>
      <c r="AH98" s="192"/>
      <c r="AI98" s="188">
        <f t="shared" si="12"/>
        <v>0</v>
      </c>
      <c r="AJ98" s="189">
        <f t="shared" si="13"/>
        <v>0</v>
      </c>
      <c r="AK98" s="383" t="s">
        <v>8</v>
      </c>
    </row>
    <row r="99" spans="1:37" x14ac:dyDescent="0.2">
      <c r="A99" s="97" t="s">
        <v>25</v>
      </c>
      <c r="B99" s="97"/>
      <c r="C99" s="194"/>
      <c r="D99" s="194"/>
      <c r="E99" s="97" t="s">
        <v>9</v>
      </c>
      <c r="F99" s="190"/>
      <c r="G99" s="191"/>
      <c r="H99" s="191"/>
      <c r="I99" s="138">
        <v>0</v>
      </c>
      <c r="J99" s="191"/>
      <c r="K99" s="191"/>
      <c r="L99" s="191"/>
      <c r="M99" s="191"/>
      <c r="N99" s="191"/>
      <c r="O99" s="191"/>
      <c r="P99" s="191"/>
      <c r="Q99" s="185"/>
      <c r="R99" s="185"/>
      <c r="S99" s="185"/>
      <c r="T99" s="185"/>
      <c r="U99" s="186"/>
      <c r="V99" s="138">
        <f t="shared" si="11"/>
        <v>0</v>
      </c>
      <c r="W99" s="192"/>
      <c r="X99" s="192"/>
      <c r="Y99" s="192"/>
      <c r="Z99" s="192"/>
      <c r="AA99" s="192"/>
      <c r="AB99" s="192"/>
      <c r="AC99" s="192"/>
      <c r="AD99" s="192"/>
      <c r="AE99" s="192"/>
      <c r="AF99" s="192"/>
      <c r="AG99" s="192"/>
      <c r="AH99" s="192"/>
      <c r="AI99" s="188">
        <f t="shared" si="12"/>
        <v>0</v>
      </c>
      <c r="AJ99" s="189">
        <f t="shared" si="13"/>
        <v>0</v>
      </c>
      <c r="AK99" s="383" t="s">
        <v>9</v>
      </c>
    </row>
    <row r="100" spans="1:37" x14ac:dyDescent="0.2">
      <c r="A100" s="97" t="s">
        <v>82</v>
      </c>
      <c r="B100" s="97"/>
      <c r="C100" s="194"/>
      <c r="D100" s="194"/>
      <c r="E100" s="97" t="s">
        <v>81</v>
      </c>
      <c r="F100" s="190"/>
      <c r="G100" s="191"/>
      <c r="H100" s="191"/>
      <c r="I100" s="138">
        <v>0</v>
      </c>
      <c r="J100" s="191"/>
      <c r="K100" s="191"/>
      <c r="L100" s="191"/>
      <c r="M100" s="191"/>
      <c r="N100" s="185"/>
      <c r="O100" s="185"/>
      <c r="P100" s="185"/>
      <c r="Q100" s="185"/>
      <c r="R100" s="185"/>
      <c r="S100" s="191"/>
      <c r="T100" s="191"/>
      <c r="U100" s="189"/>
      <c r="V100" s="138">
        <f t="shared" si="11"/>
        <v>0</v>
      </c>
      <c r="W100" s="192"/>
      <c r="X100" s="187"/>
      <c r="Y100" s="187"/>
      <c r="Z100" s="187"/>
      <c r="AA100" s="187"/>
      <c r="AB100" s="187"/>
      <c r="AC100" s="187"/>
      <c r="AD100" s="187"/>
      <c r="AE100" s="187"/>
      <c r="AF100" s="187"/>
      <c r="AG100" s="187"/>
      <c r="AH100" s="187"/>
      <c r="AI100" s="188">
        <f t="shared" si="12"/>
        <v>0</v>
      </c>
      <c r="AJ100" s="189">
        <f t="shared" si="13"/>
        <v>0</v>
      </c>
      <c r="AK100" s="383" t="s">
        <v>81</v>
      </c>
    </row>
    <row r="101" spans="1:37" x14ac:dyDescent="0.2">
      <c r="A101" s="99" t="s">
        <v>84</v>
      </c>
      <c r="B101" s="99"/>
      <c r="C101" s="195"/>
      <c r="D101" s="195"/>
      <c r="E101" s="99" t="s">
        <v>83</v>
      </c>
      <c r="F101" s="190"/>
      <c r="G101" s="191"/>
      <c r="H101" s="191"/>
      <c r="I101" s="138">
        <v>0</v>
      </c>
      <c r="J101" s="191"/>
      <c r="K101" s="191"/>
      <c r="L101" s="191"/>
      <c r="M101" s="185"/>
      <c r="N101" s="185"/>
      <c r="O101" s="185"/>
      <c r="P101" s="185"/>
      <c r="Q101" s="185"/>
      <c r="R101" s="185"/>
      <c r="S101" s="185"/>
      <c r="T101" s="185"/>
      <c r="U101" s="186"/>
      <c r="V101" s="138">
        <f t="shared" si="11"/>
        <v>0</v>
      </c>
      <c r="W101" s="187"/>
      <c r="X101" s="187"/>
      <c r="Y101" s="187"/>
      <c r="Z101" s="187"/>
      <c r="AA101" s="187"/>
      <c r="AB101" s="187"/>
      <c r="AC101" s="187"/>
      <c r="AD101" s="187"/>
      <c r="AE101" s="187"/>
      <c r="AF101" s="192"/>
      <c r="AG101" s="192"/>
      <c r="AH101" s="192"/>
      <c r="AI101" s="188">
        <f t="shared" si="12"/>
        <v>0</v>
      </c>
      <c r="AJ101" s="189">
        <f t="shared" si="13"/>
        <v>0</v>
      </c>
      <c r="AK101" s="384" t="s">
        <v>83</v>
      </c>
    </row>
    <row r="102" spans="1:37" x14ac:dyDescent="0.2">
      <c r="A102" s="99" t="s">
        <v>26</v>
      </c>
      <c r="B102" s="99"/>
      <c r="C102" s="195"/>
      <c r="D102" s="195"/>
      <c r="E102" s="99" t="s">
        <v>10</v>
      </c>
      <c r="F102" s="190"/>
      <c r="G102" s="191"/>
      <c r="H102" s="184"/>
      <c r="I102" s="138">
        <v>0</v>
      </c>
      <c r="J102" s="185"/>
      <c r="K102" s="185"/>
      <c r="L102" s="191"/>
      <c r="M102" s="191"/>
      <c r="N102" s="185"/>
      <c r="O102" s="185"/>
      <c r="P102" s="185"/>
      <c r="Q102" s="185"/>
      <c r="R102" s="185"/>
      <c r="S102" s="185"/>
      <c r="T102" s="185"/>
      <c r="U102" s="186"/>
      <c r="V102" s="138">
        <f t="shared" si="11"/>
        <v>0</v>
      </c>
      <c r="W102" s="192"/>
      <c r="X102" s="192"/>
      <c r="Y102" s="192"/>
      <c r="Z102" s="192"/>
      <c r="AA102" s="192"/>
      <c r="AB102" s="192"/>
      <c r="AC102" s="192"/>
      <c r="AD102" s="192"/>
      <c r="AE102" s="192"/>
      <c r="AF102" s="192"/>
      <c r="AG102" s="192"/>
      <c r="AH102" s="192"/>
      <c r="AI102" s="188">
        <f t="shared" si="12"/>
        <v>0</v>
      </c>
      <c r="AJ102" s="189">
        <f t="shared" si="13"/>
        <v>0</v>
      </c>
      <c r="AK102" s="384" t="s">
        <v>10</v>
      </c>
    </row>
    <row r="103" spans="1:37" x14ac:dyDescent="0.2">
      <c r="A103" s="101" t="s">
        <v>27</v>
      </c>
      <c r="B103" s="101">
        <v>35</v>
      </c>
      <c r="C103" s="196">
        <v>14.5</v>
      </c>
      <c r="D103" s="197">
        <v>507.5</v>
      </c>
      <c r="E103" s="101" t="s">
        <v>11</v>
      </c>
      <c r="F103" s="190"/>
      <c r="G103" s="191"/>
      <c r="H103" s="191"/>
      <c r="I103" s="138">
        <v>0</v>
      </c>
      <c r="J103" s="191"/>
      <c r="K103" s="191"/>
      <c r="L103" s="191"/>
      <c r="M103" s="191"/>
      <c r="N103" s="191"/>
      <c r="O103" s="191"/>
      <c r="P103" s="191"/>
      <c r="Q103" s="191"/>
      <c r="R103" s="191"/>
      <c r="S103" s="191"/>
      <c r="T103" s="191"/>
      <c r="U103" s="189"/>
      <c r="V103" s="138">
        <f t="shared" si="11"/>
        <v>0</v>
      </c>
      <c r="W103" s="187"/>
      <c r="X103" s="187"/>
      <c r="Y103" s="187">
        <v>619.85796604414259</v>
      </c>
      <c r="Z103" s="192"/>
      <c r="AA103" s="192"/>
      <c r="AB103" s="192"/>
      <c r="AC103" s="192"/>
      <c r="AD103" s="192"/>
      <c r="AE103" s="192"/>
      <c r="AF103" s="192"/>
      <c r="AG103" s="192"/>
      <c r="AH103" s="192"/>
      <c r="AI103" s="188">
        <f t="shared" si="12"/>
        <v>619.85796604414259</v>
      </c>
      <c r="AJ103" s="189">
        <f t="shared" si="13"/>
        <v>619.85796604414259</v>
      </c>
      <c r="AK103" s="385" t="s">
        <v>11</v>
      </c>
    </row>
    <row r="104" spans="1:37" x14ac:dyDescent="0.2">
      <c r="A104" s="101" t="s">
        <v>28</v>
      </c>
      <c r="B104" s="101">
        <v>35</v>
      </c>
      <c r="C104" s="196">
        <v>14.5</v>
      </c>
      <c r="D104" s="197">
        <v>507.5</v>
      </c>
      <c r="E104" s="101" t="s">
        <v>12</v>
      </c>
      <c r="F104" s="190"/>
      <c r="G104" s="191"/>
      <c r="H104" s="191"/>
      <c r="I104" s="138">
        <v>0</v>
      </c>
      <c r="J104" s="191"/>
      <c r="K104" s="191"/>
      <c r="L104" s="191"/>
      <c r="M104" s="191"/>
      <c r="N104" s="191"/>
      <c r="O104" s="191"/>
      <c r="P104" s="191"/>
      <c r="Q104" s="191"/>
      <c r="R104" s="191"/>
      <c r="S104" s="191"/>
      <c r="T104" s="191"/>
      <c r="U104" s="189"/>
      <c r="V104" s="138">
        <f t="shared" si="11"/>
        <v>0</v>
      </c>
      <c r="W104" s="187"/>
      <c r="X104" s="187"/>
      <c r="Y104" s="187">
        <v>470.09813242784378</v>
      </c>
      <c r="Z104" s="192"/>
      <c r="AA104" s="192"/>
      <c r="AB104" s="192"/>
      <c r="AC104" s="192"/>
      <c r="AD104" s="192"/>
      <c r="AE104" s="192"/>
      <c r="AF104" s="192"/>
      <c r="AG104" s="192"/>
      <c r="AH104" s="192"/>
      <c r="AI104" s="188">
        <f t="shared" si="12"/>
        <v>470.09813242784378</v>
      </c>
      <c r="AJ104" s="189">
        <f t="shared" si="13"/>
        <v>470.09813242784378</v>
      </c>
      <c r="AK104" s="385" t="s">
        <v>12</v>
      </c>
    </row>
    <row r="105" spans="1:37" x14ac:dyDescent="0.2">
      <c r="A105" s="101" t="s">
        <v>29</v>
      </c>
      <c r="B105" s="101">
        <v>35</v>
      </c>
      <c r="C105" s="196">
        <v>14.5</v>
      </c>
      <c r="D105" s="197">
        <v>507.5</v>
      </c>
      <c r="E105" s="101" t="s">
        <v>13</v>
      </c>
      <c r="F105" s="190"/>
      <c r="G105" s="191"/>
      <c r="H105" s="191"/>
      <c r="I105" s="138">
        <v>0</v>
      </c>
      <c r="J105" s="191"/>
      <c r="K105" s="191"/>
      <c r="L105" s="191"/>
      <c r="M105" s="191"/>
      <c r="N105" s="191"/>
      <c r="O105" s="191"/>
      <c r="P105" s="191"/>
      <c r="Q105" s="191"/>
      <c r="R105" s="191"/>
      <c r="S105" s="191"/>
      <c r="T105" s="191"/>
      <c r="U105" s="189"/>
      <c r="V105" s="138">
        <f t="shared" si="11"/>
        <v>0</v>
      </c>
      <c r="W105" s="192"/>
      <c r="X105" s="187"/>
      <c r="Y105" s="187">
        <v>235.04906621392189</v>
      </c>
      <c r="Z105" s="187">
        <v>435.56940441426138</v>
      </c>
      <c r="AA105" s="192"/>
      <c r="AB105" s="192"/>
      <c r="AC105" s="192"/>
      <c r="AD105" s="192"/>
      <c r="AE105" s="192"/>
      <c r="AF105" s="192"/>
      <c r="AG105" s="192"/>
      <c r="AH105" s="192"/>
      <c r="AI105" s="188">
        <f t="shared" si="12"/>
        <v>670.61847062818333</v>
      </c>
      <c r="AJ105" s="189">
        <f t="shared" si="13"/>
        <v>670.61847062818333</v>
      </c>
      <c r="AK105" s="385" t="s">
        <v>13</v>
      </c>
    </row>
    <row r="106" spans="1:37" x14ac:dyDescent="0.2">
      <c r="A106" s="101" t="s">
        <v>30</v>
      </c>
      <c r="B106" s="101">
        <v>29</v>
      </c>
      <c r="C106" s="196">
        <v>14.5</v>
      </c>
      <c r="D106" s="197">
        <v>420.5</v>
      </c>
      <c r="E106" s="101" t="s">
        <v>14</v>
      </c>
      <c r="F106" s="190"/>
      <c r="G106" s="191"/>
      <c r="H106" s="191"/>
      <c r="I106" s="138">
        <v>0</v>
      </c>
      <c r="J106" s="191"/>
      <c r="K106" s="191"/>
      <c r="L106" s="191"/>
      <c r="M106" s="191"/>
      <c r="N106" s="191"/>
      <c r="O106" s="191"/>
      <c r="P106" s="191"/>
      <c r="Q106" s="191"/>
      <c r="R106" s="191"/>
      <c r="S106" s="191"/>
      <c r="T106" s="191"/>
      <c r="U106" s="189"/>
      <c r="V106" s="138">
        <f t="shared" si="11"/>
        <v>0</v>
      </c>
      <c r="W106" s="192"/>
      <c r="X106" s="187"/>
      <c r="Y106" s="187">
        <v>194.75494057724958</v>
      </c>
      <c r="Z106" s="187">
        <v>364.58662139219012</v>
      </c>
      <c r="AA106" s="192"/>
      <c r="AB106" s="192"/>
      <c r="AC106" s="192"/>
      <c r="AD106" s="192"/>
      <c r="AE106" s="192"/>
      <c r="AF106" s="192"/>
      <c r="AG106" s="192"/>
      <c r="AH106" s="192"/>
      <c r="AI106" s="188">
        <f t="shared" si="12"/>
        <v>559.34156196943968</v>
      </c>
      <c r="AJ106" s="189">
        <f t="shared" si="13"/>
        <v>559.34156196943968</v>
      </c>
      <c r="AK106" s="385" t="s">
        <v>14</v>
      </c>
    </row>
    <row r="107" spans="1:37" x14ac:dyDescent="0.2">
      <c r="A107" s="101" t="s">
        <v>31</v>
      </c>
      <c r="B107" s="101"/>
      <c r="C107" s="196"/>
      <c r="D107" s="197"/>
      <c r="E107" s="101" t="s">
        <v>15</v>
      </c>
      <c r="F107" s="190"/>
      <c r="G107" s="191"/>
      <c r="H107" s="191"/>
      <c r="I107" s="138">
        <v>0</v>
      </c>
      <c r="J107" s="191"/>
      <c r="K107" s="191"/>
      <c r="L107" s="191"/>
      <c r="M107" s="191"/>
      <c r="N107" s="191"/>
      <c r="O107" s="191"/>
      <c r="P107" s="191"/>
      <c r="Q107" s="191"/>
      <c r="R107" s="191"/>
      <c r="S107" s="191"/>
      <c r="T107" s="191"/>
      <c r="U107" s="189"/>
      <c r="V107" s="138">
        <f t="shared" si="11"/>
        <v>0</v>
      </c>
      <c r="W107" s="192"/>
      <c r="X107" s="192"/>
      <c r="Y107" s="192"/>
      <c r="Z107" s="192"/>
      <c r="AA107" s="187"/>
      <c r="AB107" s="187"/>
      <c r="AC107" s="187"/>
      <c r="AD107" s="187"/>
      <c r="AE107" s="192"/>
      <c r="AF107" s="192"/>
      <c r="AG107" s="192"/>
      <c r="AH107" s="192"/>
      <c r="AI107" s="188">
        <f t="shared" si="12"/>
        <v>0</v>
      </c>
      <c r="AJ107" s="189">
        <f t="shared" si="13"/>
        <v>0</v>
      </c>
      <c r="AK107" s="385" t="s">
        <v>15</v>
      </c>
    </row>
    <row r="108" spans="1:37" x14ac:dyDescent="0.2">
      <c r="A108" s="101" t="s">
        <v>32</v>
      </c>
      <c r="B108" s="101">
        <v>44</v>
      </c>
      <c r="C108" s="196">
        <v>14.5</v>
      </c>
      <c r="D108" s="197">
        <v>638</v>
      </c>
      <c r="E108" s="101" t="s">
        <v>16</v>
      </c>
      <c r="F108" s="190"/>
      <c r="G108" s="191"/>
      <c r="H108" s="191"/>
      <c r="I108" s="138">
        <v>0</v>
      </c>
      <c r="J108" s="191"/>
      <c r="K108" s="191"/>
      <c r="L108" s="191"/>
      <c r="M108" s="191"/>
      <c r="N108" s="191"/>
      <c r="O108" s="191"/>
      <c r="P108" s="191"/>
      <c r="Q108" s="191"/>
      <c r="R108" s="191"/>
      <c r="S108" s="191"/>
      <c r="T108" s="191"/>
      <c r="U108" s="189"/>
      <c r="V108" s="138">
        <f t="shared" si="11"/>
        <v>0</v>
      </c>
      <c r="W108" s="192"/>
      <c r="X108" s="192"/>
      <c r="Y108" s="192"/>
      <c r="Z108" s="192"/>
      <c r="AA108" s="192"/>
      <c r="AB108" s="192"/>
      <c r="AC108" s="192"/>
      <c r="AD108" s="192"/>
      <c r="AE108" s="187">
        <v>349.82439524617996</v>
      </c>
      <c r="AF108" s="187">
        <v>368.52728149405772</v>
      </c>
      <c r="AG108" s="187">
        <v>370.51539830220713</v>
      </c>
      <c r="AH108" s="187">
        <v>347.81280475382005</v>
      </c>
      <c r="AI108" s="188">
        <f t="shared" si="12"/>
        <v>1436.6798797962649</v>
      </c>
      <c r="AJ108" s="189">
        <f t="shared" si="13"/>
        <v>1436.6798797962649</v>
      </c>
      <c r="AK108" s="385" t="s">
        <v>16</v>
      </c>
    </row>
    <row r="109" spans="1:37" x14ac:dyDescent="0.2">
      <c r="A109" s="103" t="s">
        <v>136</v>
      </c>
      <c r="B109" s="86">
        <v>2916.03</v>
      </c>
      <c r="C109" s="198"/>
      <c r="D109" s="199">
        <v>39701.434999999998</v>
      </c>
      <c r="E109" s="104" t="s">
        <v>140</v>
      </c>
      <c r="F109" s="200">
        <v>0</v>
      </c>
      <c r="G109" s="200">
        <v>0</v>
      </c>
      <c r="H109" s="200">
        <v>0</v>
      </c>
      <c r="I109" s="201">
        <v>0</v>
      </c>
      <c r="J109" s="200">
        <f>SUM(J90:J108)</f>
        <v>1824.7099999999996</v>
      </c>
      <c r="K109" s="200">
        <f>SUM(K90:K108)</f>
        <v>2123.94</v>
      </c>
      <c r="L109" s="200">
        <f t="shared" ref="L109:S109" si="14">SUM(L90:L108)</f>
        <v>2108.61</v>
      </c>
      <c r="M109" s="200">
        <f t="shared" si="14"/>
        <v>2027.52</v>
      </c>
      <c r="N109" s="200">
        <f t="shared" si="14"/>
        <v>2108.6100000000006</v>
      </c>
      <c r="O109" s="200">
        <f t="shared" si="14"/>
        <v>2270.5299999999997</v>
      </c>
      <c r="P109" s="200">
        <f t="shared" si="14"/>
        <v>2108.61</v>
      </c>
      <c r="Q109" s="200">
        <f t="shared" si="14"/>
        <v>2108.61</v>
      </c>
      <c r="R109" s="200">
        <f t="shared" si="14"/>
        <v>2108.61</v>
      </c>
      <c r="S109" s="200">
        <f t="shared" si="14"/>
        <v>2148.5299999999997</v>
      </c>
      <c r="T109" s="200"/>
      <c r="U109" s="200"/>
      <c r="V109" s="146">
        <f t="shared" si="11"/>
        <v>20938.280000000002</v>
      </c>
      <c r="W109" s="202"/>
      <c r="X109" s="202"/>
      <c r="Y109" s="202">
        <f>SUM(Y90:Y108)</f>
        <v>1977.7699999999998</v>
      </c>
      <c r="Z109" s="202">
        <f t="shared" ref="Z109:AH109" si="15">SUM(Z90:Z108)</f>
        <v>2191.2399999999998</v>
      </c>
      <c r="AA109" s="202">
        <f t="shared" si="15"/>
        <v>2077.7699999999995</v>
      </c>
      <c r="AB109" s="202">
        <f t="shared" si="15"/>
        <v>1977.77</v>
      </c>
      <c r="AC109" s="202">
        <f t="shared" si="15"/>
        <v>1977.77</v>
      </c>
      <c r="AD109" s="202">
        <f t="shared" si="15"/>
        <v>1839.3400000000001</v>
      </c>
      <c r="AE109" s="202">
        <f t="shared" si="15"/>
        <v>1870.4300000000003</v>
      </c>
      <c r="AF109" s="202">
        <f t="shared" si="15"/>
        <v>1970.43</v>
      </c>
      <c r="AG109" s="202">
        <f t="shared" si="15"/>
        <v>1981.0600000000002</v>
      </c>
      <c r="AH109" s="202">
        <f t="shared" si="15"/>
        <v>1860.3499999999997</v>
      </c>
      <c r="AI109" s="146">
        <f>SUM(AI90:AI108)</f>
        <v>19723.929999999997</v>
      </c>
      <c r="AJ109" s="203">
        <f>SUM(AJ90:AJ108)</f>
        <v>40662.210000000006</v>
      </c>
      <c r="AK109" s="380"/>
    </row>
    <row r="114" spans="1:37" ht="34" x14ac:dyDescent="0.2">
      <c r="A114" s="9" t="s">
        <v>144</v>
      </c>
      <c r="F114" s="405" t="s">
        <v>153</v>
      </c>
      <c r="G114" s="406"/>
      <c r="H114" s="407"/>
      <c r="I114" s="36" t="s">
        <v>154</v>
      </c>
      <c r="J114" s="406" t="s">
        <v>155</v>
      </c>
      <c r="K114" s="406"/>
      <c r="L114" s="406"/>
      <c r="M114" s="406"/>
      <c r="N114" s="406"/>
      <c r="O114" s="406"/>
      <c r="P114" s="406"/>
      <c r="Q114" s="406"/>
      <c r="R114" s="406"/>
      <c r="S114" s="406"/>
      <c r="T114" s="406"/>
      <c r="U114" s="407"/>
      <c r="V114" s="36" t="s">
        <v>156</v>
      </c>
      <c r="W114" s="405" t="s">
        <v>157</v>
      </c>
      <c r="X114" s="406"/>
      <c r="Y114" s="406"/>
      <c r="Z114" s="406"/>
      <c r="AA114" s="406"/>
      <c r="AB114" s="406"/>
      <c r="AC114" s="406"/>
      <c r="AD114" s="406"/>
      <c r="AE114" s="406"/>
      <c r="AF114" s="406"/>
      <c r="AG114" s="406"/>
      <c r="AH114" s="407"/>
      <c r="AI114" s="36" t="s">
        <v>158</v>
      </c>
      <c r="AJ114" s="179" t="s">
        <v>106</v>
      </c>
    </row>
    <row r="115" spans="1:37" x14ac:dyDescent="0.2">
      <c r="F115" s="179" t="s">
        <v>107</v>
      </c>
      <c r="G115" s="179" t="s">
        <v>108</v>
      </c>
      <c r="H115" s="179" t="s">
        <v>109</v>
      </c>
      <c r="I115" s="408"/>
      <c r="J115" s="180" t="s">
        <v>110</v>
      </c>
      <c r="K115" s="179" t="s">
        <v>111</v>
      </c>
      <c r="L115" s="179" t="s">
        <v>112</v>
      </c>
      <c r="M115" s="179" t="s">
        <v>113</v>
      </c>
      <c r="N115" s="179" t="s">
        <v>114</v>
      </c>
      <c r="O115" s="179" t="s">
        <v>115</v>
      </c>
      <c r="P115" s="179" t="s">
        <v>116</v>
      </c>
      <c r="Q115" s="179" t="s">
        <v>117</v>
      </c>
      <c r="R115" s="179" t="s">
        <v>118</v>
      </c>
      <c r="S115" s="179" t="s">
        <v>107</v>
      </c>
      <c r="T115" s="179" t="s">
        <v>108</v>
      </c>
      <c r="U115" s="179" t="s">
        <v>109</v>
      </c>
      <c r="V115" s="408"/>
      <c r="W115" s="179" t="s">
        <v>119</v>
      </c>
      <c r="X115" s="179" t="s">
        <v>120</v>
      </c>
      <c r="Y115" s="179" t="s">
        <v>121</v>
      </c>
      <c r="Z115" s="179" t="s">
        <v>122</v>
      </c>
      <c r="AA115" s="179" t="s">
        <v>123</v>
      </c>
      <c r="AB115" s="179" t="s">
        <v>124</v>
      </c>
      <c r="AC115" s="179" t="s">
        <v>125</v>
      </c>
      <c r="AD115" s="179" t="s">
        <v>126</v>
      </c>
      <c r="AE115" s="179" t="s">
        <v>127</v>
      </c>
      <c r="AF115" s="179" t="s">
        <v>128</v>
      </c>
      <c r="AG115" s="179" t="s">
        <v>129</v>
      </c>
      <c r="AH115" s="179" t="s">
        <v>130</v>
      </c>
      <c r="AI115" s="433"/>
      <c r="AJ115" s="408"/>
    </row>
    <row r="116" spans="1:37" x14ac:dyDescent="0.2">
      <c r="A116" s="30" t="s">
        <v>131</v>
      </c>
      <c r="B116" s="147" t="s">
        <v>132</v>
      </c>
      <c r="C116" s="147" t="s">
        <v>133</v>
      </c>
      <c r="D116" s="147" t="s">
        <v>134</v>
      </c>
      <c r="E116" s="30" t="s">
        <v>135</v>
      </c>
      <c r="F116" s="37"/>
      <c r="G116" s="37"/>
      <c r="H116" s="37"/>
      <c r="I116" s="409"/>
      <c r="J116" s="38"/>
      <c r="K116" s="37"/>
      <c r="L116" s="37"/>
      <c r="M116" s="37"/>
      <c r="N116" s="37"/>
      <c r="O116" s="37"/>
      <c r="P116" s="37"/>
      <c r="Q116" s="37"/>
      <c r="R116" s="37"/>
      <c r="S116" s="37"/>
      <c r="T116" s="37"/>
      <c r="U116" s="37"/>
      <c r="V116" s="409"/>
      <c r="W116" s="207"/>
      <c r="X116" s="207"/>
      <c r="Y116" s="207"/>
      <c r="Z116" s="207"/>
      <c r="AA116" s="207"/>
      <c r="AB116" s="207"/>
      <c r="AC116" s="207"/>
      <c r="AD116" s="207"/>
      <c r="AE116" s="207"/>
      <c r="AF116" s="207"/>
      <c r="AG116" s="207"/>
      <c r="AH116" s="207"/>
      <c r="AI116" s="434"/>
      <c r="AJ116" s="409"/>
    </row>
    <row r="117" spans="1:37" x14ac:dyDescent="0.2">
      <c r="A117" s="12" t="s">
        <v>17</v>
      </c>
      <c r="B117" s="149"/>
      <c r="C117" s="150"/>
      <c r="D117" s="150"/>
      <c r="E117" s="12" t="s">
        <v>0</v>
      </c>
      <c r="F117" s="208"/>
      <c r="G117" s="209"/>
      <c r="H117" s="209"/>
      <c r="I117" s="138">
        <v>0</v>
      </c>
      <c r="J117" s="210"/>
      <c r="K117" s="210"/>
      <c r="L117" s="210"/>
      <c r="M117" s="210"/>
      <c r="N117" s="210"/>
      <c r="O117" s="210"/>
      <c r="P117" s="210"/>
      <c r="Q117" s="210"/>
      <c r="R117" s="210"/>
      <c r="S117" s="210"/>
      <c r="T117" s="210"/>
      <c r="U117" s="210"/>
      <c r="V117" s="138"/>
      <c r="W117" s="392"/>
      <c r="X117" s="393"/>
      <c r="Y117" s="211"/>
      <c r="Z117" s="393"/>
      <c r="AA117" s="211"/>
      <c r="AB117" s="211"/>
      <c r="AC117" s="211"/>
      <c r="AD117" s="211"/>
      <c r="AE117" s="211"/>
      <c r="AF117" s="211"/>
      <c r="AG117" s="211"/>
      <c r="AH117" s="212"/>
      <c r="AI117" s="213"/>
      <c r="AJ117" s="138"/>
      <c r="AK117" s="386" t="s">
        <v>0</v>
      </c>
    </row>
    <row r="118" spans="1:37" x14ac:dyDescent="0.2">
      <c r="A118" s="12" t="s">
        <v>18</v>
      </c>
      <c r="B118" s="149"/>
      <c r="C118" s="150"/>
      <c r="D118" s="150"/>
      <c r="E118" s="12" t="s">
        <v>1</v>
      </c>
      <c r="F118" s="127"/>
      <c r="G118" s="214"/>
      <c r="H118" s="209"/>
      <c r="I118" s="138">
        <v>0</v>
      </c>
      <c r="J118" s="210"/>
      <c r="K118" s="210"/>
      <c r="L118" s="210"/>
      <c r="M118" s="210"/>
      <c r="N118" s="210"/>
      <c r="O118" s="210"/>
      <c r="P118" s="210"/>
      <c r="Q118" s="210"/>
      <c r="R118" s="210"/>
      <c r="S118" s="210"/>
      <c r="T118" s="210"/>
      <c r="U118" s="210"/>
      <c r="V118" s="138"/>
      <c r="W118" s="392"/>
      <c r="X118" s="393"/>
      <c r="Y118" s="211"/>
      <c r="Z118" s="211"/>
      <c r="AA118" s="211"/>
      <c r="AB118" s="211"/>
      <c r="AC118" s="211"/>
      <c r="AD118" s="211"/>
      <c r="AE118" s="211"/>
      <c r="AF118" s="211"/>
      <c r="AG118" s="211"/>
      <c r="AH118" s="212"/>
      <c r="AI118" s="213"/>
      <c r="AJ118" s="138"/>
      <c r="AK118" s="386" t="s">
        <v>1</v>
      </c>
    </row>
    <row r="119" spans="1:37" x14ac:dyDescent="0.2">
      <c r="A119" s="12" t="s">
        <v>19</v>
      </c>
      <c r="B119" s="149"/>
      <c r="C119" s="150"/>
      <c r="D119" s="150"/>
      <c r="E119" s="12" t="s">
        <v>2</v>
      </c>
      <c r="F119" s="127"/>
      <c r="G119" s="214"/>
      <c r="H119" s="209"/>
      <c r="I119" s="138">
        <v>0</v>
      </c>
      <c r="J119" s="210"/>
      <c r="K119" s="210"/>
      <c r="L119" s="210"/>
      <c r="M119" s="210"/>
      <c r="N119" s="210"/>
      <c r="O119" s="210"/>
      <c r="P119" s="210"/>
      <c r="Q119" s="210"/>
      <c r="R119" s="210"/>
      <c r="S119" s="210"/>
      <c r="T119" s="210"/>
      <c r="U119" s="210"/>
      <c r="V119" s="138"/>
      <c r="W119" s="392"/>
      <c r="X119" s="393"/>
      <c r="Y119" s="211"/>
      <c r="Z119" s="211"/>
      <c r="AA119" s="211"/>
      <c r="AB119" s="211"/>
      <c r="AC119" s="211"/>
      <c r="AD119" s="211"/>
      <c r="AE119" s="211"/>
      <c r="AF119" s="211"/>
      <c r="AG119" s="211"/>
      <c r="AH119" s="212"/>
      <c r="AI119" s="213"/>
      <c r="AJ119" s="138"/>
      <c r="AK119" s="386" t="s">
        <v>2</v>
      </c>
    </row>
    <row r="120" spans="1:37" x14ac:dyDescent="0.2">
      <c r="A120" s="12" t="s">
        <v>20</v>
      </c>
      <c r="B120" s="149"/>
      <c r="C120" s="150"/>
      <c r="D120" s="150"/>
      <c r="E120" s="12" t="s">
        <v>3</v>
      </c>
      <c r="F120" s="127"/>
      <c r="G120" s="214"/>
      <c r="H120" s="209"/>
      <c r="I120" s="138">
        <v>0</v>
      </c>
      <c r="J120" s="214"/>
      <c r="K120" s="210"/>
      <c r="L120" s="210"/>
      <c r="M120" s="210"/>
      <c r="N120" s="210"/>
      <c r="O120" s="214"/>
      <c r="P120" s="214"/>
      <c r="Q120" s="214"/>
      <c r="R120" s="214"/>
      <c r="S120" s="214"/>
      <c r="T120" s="210"/>
      <c r="U120" s="210"/>
      <c r="V120" s="138"/>
      <c r="W120" s="215"/>
      <c r="X120" s="215"/>
      <c r="Y120" s="215"/>
      <c r="Z120" s="215"/>
      <c r="AA120" s="215"/>
      <c r="AB120" s="215"/>
      <c r="AC120" s="215"/>
      <c r="AD120" s="215"/>
      <c r="AE120" s="215"/>
      <c r="AF120" s="215"/>
      <c r="AG120" s="215"/>
      <c r="AH120" s="213"/>
      <c r="AI120" s="213"/>
      <c r="AJ120" s="138"/>
      <c r="AK120" s="386" t="s">
        <v>3</v>
      </c>
    </row>
    <row r="121" spans="1:37" x14ac:dyDescent="0.2">
      <c r="A121" s="12" t="s">
        <v>21</v>
      </c>
      <c r="B121" s="149"/>
      <c r="C121" s="150"/>
      <c r="D121" s="150"/>
      <c r="E121" s="12" t="s">
        <v>4</v>
      </c>
      <c r="F121" s="127"/>
      <c r="G121" s="214"/>
      <c r="H121" s="214"/>
      <c r="I121" s="138">
        <v>0</v>
      </c>
      <c r="J121" s="214"/>
      <c r="K121" s="214"/>
      <c r="L121" s="214"/>
      <c r="M121" s="214"/>
      <c r="N121" s="214"/>
      <c r="O121" s="214"/>
      <c r="P121" s="214"/>
      <c r="Q121" s="214"/>
      <c r="R121" s="214"/>
      <c r="S121" s="214"/>
      <c r="T121" s="214"/>
      <c r="U121" s="214"/>
      <c r="V121" s="138"/>
      <c r="W121" s="215"/>
      <c r="X121" s="215"/>
      <c r="Y121" s="215"/>
      <c r="Z121" s="211"/>
      <c r="AA121" s="211"/>
      <c r="AB121" s="215"/>
      <c r="AC121" s="215"/>
      <c r="AD121" s="215"/>
      <c r="AE121" s="215"/>
      <c r="AF121" s="215"/>
      <c r="AG121" s="215"/>
      <c r="AH121" s="213"/>
      <c r="AI121" s="213"/>
      <c r="AJ121" s="138"/>
      <c r="AK121" s="386" t="s">
        <v>4</v>
      </c>
    </row>
    <row r="122" spans="1:37" x14ac:dyDescent="0.2">
      <c r="A122" s="9" t="s">
        <v>22</v>
      </c>
      <c r="B122" s="216"/>
      <c r="C122" s="217"/>
      <c r="D122" s="217"/>
      <c r="E122" s="9" t="s">
        <v>5</v>
      </c>
      <c r="F122" s="127"/>
      <c r="G122" s="214"/>
      <c r="H122" s="209"/>
      <c r="I122" s="138">
        <v>0</v>
      </c>
      <c r="J122" s="210"/>
      <c r="K122" s="210"/>
      <c r="L122" s="210"/>
      <c r="M122" s="210"/>
      <c r="N122" s="210"/>
      <c r="O122" s="210"/>
      <c r="P122" s="210"/>
      <c r="Q122" s="210"/>
      <c r="R122" s="210"/>
      <c r="S122" s="210"/>
      <c r="T122" s="214"/>
      <c r="U122" s="214"/>
      <c r="V122" s="138"/>
      <c r="W122" s="211"/>
      <c r="X122" s="211"/>
      <c r="Y122" s="211"/>
      <c r="Z122" s="211"/>
      <c r="AA122" s="215"/>
      <c r="AB122" s="215"/>
      <c r="AC122" s="215"/>
      <c r="AD122" s="215"/>
      <c r="AE122" s="215"/>
      <c r="AF122" s="215"/>
      <c r="AG122" s="215"/>
      <c r="AH122" s="213"/>
      <c r="AI122" s="213"/>
      <c r="AJ122" s="138"/>
      <c r="AK122" s="387" t="s">
        <v>5</v>
      </c>
    </row>
    <row r="123" spans="1:37" x14ac:dyDescent="0.2">
      <c r="A123" s="9" t="s">
        <v>23</v>
      </c>
      <c r="B123" s="216"/>
      <c r="C123" s="217"/>
      <c r="D123" s="217"/>
      <c r="E123" s="9" t="s">
        <v>6</v>
      </c>
      <c r="F123" s="127"/>
      <c r="G123" s="209"/>
      <c r="H123" s="214"/>
      <c r="I123" s="138">
        <v>0</v>
      </c>
      <c r="J123" s="214"/>
      <c r="K123" s="214"/>
      <c r="L123" s="210"/>
      <c r="M123" s="210"/>
      <c r="N123" s="210"/>
      <c r="O123" s="210"/>
      <c r="P123" s="210"/>
      <c r="Q123" s="210"/>
      <c r="R123" s="210"/>
      <c r="S123" s="210"/>
      <c r="T123" s="210"/>
      <c r="U123" s="210"/>
      <c r="V123" s="138"/>
      <c r="W123" s="215"/>
      <c r="X123" s="215"/>
      <c r="Y123" s="215"/>
      <c r="Z123" s="215"/>
      <c r="AA123" s="215"/>
      <c r="AB123" s="215"/>
      <c r="AC123" s="215"/>
      <c r="AD123" s="215"/>
      <c r="AE123" s="215"/>
      <c r="AF123" s="215"/>
      <c r="AG123" s="215"/>
      <c r="AH123" s="213"/>
      <c r="AI123" s="213"/>
      <c r="AJ123" s="138"/>
      <c r="AK123" s="387" t="s">
        <v>6</v>
      </c>
    </row>
    <row r="124" spans="1:37" x14ac:dyDescent="0.2">
      <c r="A124" s="10" t="s">
        <v>24</v>
      </c>
      <c r="B124" s="158"/>
      <c r="C124" s="157"/>
      <c r="D124" s="157"/>
      <c r="E124" s="10" t="s">
        <v>7</v>
      </c>
      <c r="F124" s="208"/>
      <c r="G124" s="214"/>
      <c r="H124" s="214"/>
      <c r="I124" s="138">
        <v>0</v>
      </c>
      <c r="J124" s="214"/>
      <c r="K124" s="214"/>
      <c r="L124" s="214"/>
      <c r="M124" s="214"/>
      <c r="N124" s="214"/>
      <c r="O124" s="210"/>
      <c r="P124" s="210"/>
      <c r="Q124" s="210"/>
      <c r="R124" s="210"/>
      <c r="S124" s="210"/>
      <c r="T124" s="214"/>
      <c r="U124" s="214"/>
      <c r="V124" s="138"/>
      <c r="W124" s="215"/>
      <c r="X124" s="215"/>
      <c r="Y124" s="215"/>
      <c r="Z124" s="215"/>
      <c r="AA124" s="215"/>
      <c r="AB124" s="215"/>
      <c r="AC124" s="215"/>
      <c r="AD124" s="215"/>
      <c r="AE124" s="215"/>
      <c r="AF124" s="215"/>
      <c r="AG124" s="215"/>
      <c r="AH124" s="213"/>
      <c r="AI124" s="213"/>
      <c r="AJ124" s="138"/>
      <c r="AK124" s="388" t="s">
        <v>7</v>
      </c>
    </row>
    <row r="125" spans="1:37" x14ac:dyDescent="0.2">
      <c r="A125" s="10" t="s">
        <v>33</v>
      </c>
      <c r="B125" s="158"/>
      <c r="C125" s="157"/>
      <c r="D125" s="157"/>
      <c r="E125" s="10" t="s">
        <v>8</v>
      </c>
      <c r="F125" s="208"/>
      <c r="G125" s="209"/>
      <c r="H125" s="214"/>
      <c r="I125" s="138">
        <v>0</v>
      </c>
      <c r="J125" s="214"/>
      <c r="K125" s="214"/>
      <c r="L125" s="214"/>
      <c r="M125" s="214"/>
      <c r="N125" s="214"/>
      <c r="O125" s="210"/>
      <c r="P125" s="210"/>
      <c r="Q125" s="210"/>
      <c r="R125" s="210"/>
      <c r="S125" s="210"/>
      <c r="T125" s="210"/>
      <c r="U125" s="210"/>
      <c r="V125" s="138"/>
      <c r="W125" s="211"/>
      <c r="X125" s="211"/>
      <c r="Y125" s="211"/>
      <c r="Z125" s="211"/>
      <c r="AA125" s="211"/>
      <c r="AB125" s="211"/>
      <c r="AC125" s="211"/>
      <c r="AD125" s="211"/>
      <c r="AE125" s="211"/>
      <c r="AF125" s="215"/>
      <c r="AG125" s="215"/>
      <c r="AH125" s="213"/>
      <c r="AI125" s="213"/>
      <c r="AJ125" s="138"/>
      <c r="AK125" s="388" t="s">
        <v>8</v>
      </c>
    </row>
    <row r="126" spans="1:37" x14ac:dyDescent="0.2">
      <c r="A126" s="10" t="s">
        <v>25</v>
      </c>
      <c r="B126" s="158">
        <v>200</v>
      </c>
      <c r="C126" s="157">
        <v>9.33</v>
      </c>
      <c r="D126" s="157">
        <v>1866</v>
      </c>
      <c r="E126" s="10" t="s">
        <v>9</v>
      </c>
      <c r="F126" s="127"/>
      <c r="G126" s="214"/>
      <c r="H126" s="214"/>
      <c r="I126" s="138">
        <v>0</v>
      </c>
      <c r="J126" s="214"/>
      <c r="K126" s="214"/>
      <c r="L126" s="214"/>
      <c r="M126" s="214"/>
      <c r="N126" s="214"/>
      <c r="O126" s="214"/>
      <c r="P126" s="214"/>
      <c r="Q126" s="210">
        <v>977.41256366723258</v>
      </c>
      <c r="R126" s="210">
        <v>982.62818336162991</v>
      </c>
      <c r="S126" s="210"/>
      <c r="T126" s="210"/>
      <c r="U126" s="210"/>
      <c r="V126" s="138">
        <f>SUM(Q126:U126)</f>
        <v>1960.0407470288624</v>
      </c>
      <c r="W126" s="215"/>
      <c r="X126" s="215"/>
      <c r="Y126" s="215"/>
      <c r="Z126" s="215"/>
      <c r="AA126" s="215"/>
      <c r="AB126" s="215"/>
      <c r="AC126" s="215"/>
      <c r="AD126" s="215"/>
      <c r="AE126" s="215"/>
      <c r="AF126" s="215"/>
      <c r="AG126" s="215"/>
      <c r="AH126" s="213"/>
      <c r="AI126" s="213"/>
      <c r="AJ126" s="138"/>
      <c r="AK126" s="388" t="s">
        <v>9</v>
      </c>
    </row>
    <row r="127" spans="1:37" x14ac:dyDescent="0.2">
      <c r="A127" s="10" t="s">
        <v>82</v>
      </c>
      <c r="B127" s="158">
        <v>1963.65</v>
      </c>
      <c r="C127" s="157">
        <v>9.33</v>
      </c>
      <c r="D127" s="157">
        <v>18320.854500000001</v>
      </c>
      <c r="E127" s="10" t="s">
        <v>81</v>
      </c>
      <c r="F127" s="127"/>
      <c r="G127" s="214"/>
      <c r="H127" s="214"/>
      <c r="I127" s="138">
        <v>0</v>
      </c>
      <c r="J127" s="214"/>
      <c r="K127" s="214"/>
      <c r="L127" s="214"/>
      <c r="M127" s="214"/>
      <c r="N127" s="210">
        <v>559.70000000000005</v>
      </c>
      <c r="O127" s="210">
        <v>1279.1500000000001</v>
      </c>
      <c r="P127" s="210">
        <v>1317.21</v>
      </c>
      <c r="Q127" s="210">
        <v>461.82743633276738</v>
      </c>
      <c r="R127" s="210">
        <v>464.29181663837011</v>
      </c>
      <c r="S127" s="214"/>
      <c r="T127" s="214"/>
      <c r="U127" s="214"/>
      <c r="V127" s="138">
        <f>SUM(N127:U127)</f>
        <v>4082.1792529711379</v>
      </c>
      <c r="W127" s="215"/>
      <c r="X127" s="211">
        <v>912.27</v>
      </c>
      <c r="Y127" s="211">
        <v>1860.07</v>
      </c>
      <c r="Z127" s="211">
        <v>1860.07</v>
      </c>
      <c r="AA127" s="211">
        <v>1531.6365874363328</v>
      </c>
      <c r="AB127" s="211">
        <v>1504.6280984719863</v>
      </c>
      <c r="AC127" s="211">
        <v>1504.6280984719863</v>
      </c>
      <c r="AD127" s="211">
        <v>1504.6198641765704</v>
      </c>
      <c r="AE127" s="211">
        <v>1688.84</v>
      </c>
      <c r="AF127" s="211">
        <v>1688.84</v>
      </c>
      <c r="AG127" s="211">
        <v>1709.68</v>
      </c>
      <c r="AH127" s="211">
        <v>252.55999999999997</v>
      </c>
      <c r="AI127" s="213">
        <f>SUM(X127:AH127)</f>
        <v>16017.842648556876</v>
      </c>
      <c r="AJ127" s="138">
        <f>V126+AI127</f>
        <v>17977.883395585737</v>
      </c>
      <c r="AK127" s="388" t="s">
        <v>81</v>
      </c>
    </row>
    <row r="128" spans="1:37" x14ac:dyDescent="0.2">
      <c r="A128" s="11" t="s">
        <v>84</v>
      </c>
      <c r="B128" s="163"/>
      <c r="C128" s="162"/>
      <c r="D128" s="162"/>
      <c r="E128" s="11" t="s">
        <v>83</v>
      </c>
      <c r="F128" s="127"/>
      <c r="G128" s="214"/>
      <c r="H128" s="214"/>
      <c r="I128" s="138">
        <v>0</v>
      </c>
      <c r="J128" s="214"/>
      <c r="K128" s="214"/>
      <c r="L128" s="214"/>
      <c r="M128" s="210"/>
      <c r="N128" s="210"/>
      <c r="O128" s="210"/>
      <c r="P128" s="210"/>
      <c r="Q128" s="210"/>
      <c r="R128" s="210"/>
      <c r="S128" s="210"/>
      <c r="T128" s="210"/>
      <c r="U128" s="210"/>
      <c r="V128" s="138"/>
      <c r="W128" s="211"/>
      <c r="X128" s="211"/>
      <c r="Y128" s="211"/>
      <c r="Z128" s="211"/>
      <c r="AA128" s="211"/>
      <c r="AB128" s="211"/>
      <c r="AC128" s="211"/>
      <c r="AD128" s="211"/>
      <c r="AE128" s="211"/>
      <c r="AF128" s="215"/>
      <c r="AG128" s="215"/>
      <c r="AH128" s="213"/>
      <c r="AI128" s="213"/>
      <c r="AJ128" s="138">
        <f>V127+AI128</f>
        <v>4082.1792529711379</v>
      </c>
      <c r="AK128" s="389" t="s">
        <v>83</v>
      </c>
    </row>
    <row r="129" spans="1:37" x14ac:dyDescent="0.2">
      <c r="A129" s="11" t="s">
        <v>26</v>
      </c>
      <c r="B129" s="163"/>
      <c r="C129" s="162"/>
      <c r="D129" s="162"/>
      <c r="E129" s="11" t="s">
        <v>10</v>
      </c>
      <c r="F129" s="127"/>
      <c r="G129" s="214"/>
      <c r="H129" s="209"/>
      <c r="I129" s="138">
        <v>0</v>
      </c>
      <c r="J129" s="210"/>
      <c r="K129" s="210"/>
      <c r="L129" s="214"/>
      <c r="M129" s="214"/>
      <c r="N129" s="210"/>
      <c r="O129" s="210"/>
      <c r="P129" s="210"/>
      <c r="Q129" s="210"/>
      <c r="R129" s="210"/>
      <c r="S129" s="210"/>
      <c r="T129" s="210"/>
      <c r="U129" s="210"/>
      <c r="V129" s="138"/>
      <c r="W129" s="215"/>
      <c r="X129" s="215"/>
      <c r="Y129" s="215"/>
      <c r="Z129" s="215"/>
      <c r="AA129" s="215"/>
      <c r="AB129" s="215"/>
      <c r="AC129" s="215"/>
      <c r="AD129" s="215"/>
      <c r="AE129" s="215"/>
      <c r="AF129" s="215"/>
      <c r="AG129" s="215"/>
      <c r="AH129" s="213"/>
      <c r="AI129" s="213"/>
      <c r="AJ129" s="138"/>
      <c r="AK129" s="389" t="s">
        <v>10</v>
      </c>
    </row>
    <row r="130" spans="1:37" x14ac:dyDescent="0.2">
      <c r="A130" s="13" t="s">
        <v>27</v>
      </c>
      <c r="B130" s="168"/>
      <c r="C130" s="167"/>
      <c r="D130" s="167"/>
      <c r="E130" s="13" t="s">
        <v>11</v>
      </c>
      <c r="F130" s="127"/>
      <c r="G130" s="214"/>
      <c r="H130" s="214"/>
      <c r="I130" s="138">
        <v>0</v>
      </c>
      <c r="J130" s="214"/>
      <c r="K130" s="214"/>
      <c r="L130" s="214"/>
      <c r="M130" s="214"/>
      <c r="N130" s="214"/>
      <c r="O130" s="214"/>
      <c r="P130" s="214"/>
      <c r="Q130" s="214"/>
      <c r="R130" s="214"/>
      <c r="S130" s="214"/>
      <c r="T130" s="214"/>
      <c r="U130" s="214"/>
      <c r="V130" s="138"/>
      <c r="W130" s="211"/>
      <c r="X130" s="211"/>
      <c r="Y130" s="211"/>
      <c r="Z130" s="215"/>
      <c r="AA130" s="215"/>
      <c r="AB130" s="215"/>
      <c r="AC130" s="215"/>
      <c r="AD130" s="215"/>
      <c r="AE130" s="215"/>
      <c r="AF130" s="215"/>
      <c r="AG130" s="215"/>
      <c r="AH130" s="213"/>
      <c r="AI130" s="213"/>
      <c r="AJ130" s="138"/>
      <c r="AK130" s="390" t="s">
        <v>11</v>
      </c>
    </row>
    <row r="131" spans="1:37" x14ac:dyDescent="0.2">
      <c r="A131" s="13" t="s">
        <v>28</v>
      </c>
      <c r="B131" s="168"/>
      <c r="C131" s="167"/>
      <c r="D131" s="167"/>
      <c r="E131" s="13" t="s">
        <v>12</v>
      </c>
      <c r="F131" s="127"/>
      <c r="G131" s="191"/>
      <c r="H131" s="214"/>
      <c r="I131" s="138">
        <v>0</v>
      </c>
      <c r="J131" s="214"/>
      <c r="K131" s="214"/>
      <c r="L131" s="214"/>
      <c r="M131" s="214"/>
      <c r="N131" s="214"/>
      <c r="O131" s="214"/>
      <c r="P131" s="214"/>
      <c r="Q131" s="214"/>
      <c r="R131" s="214"/>
      <c r="S131" s="214"/>
      <c r="T131" s="214"/>
      <c r="U131" s="214"/>
      <c r="V131" s="138"/>
      <c r="W131" s="211"/>
      <c r="X131" s="211"/>
      <c r="Y131" s="211"/>
      <c r="Z131" s="215"/>
      <c r="AA131" s="215"/>
      <c r="AB131" s="215"/>
      <c r="AC131" s="215"/>
      <c r="AD131" s="215"/>
      <c r="AE131" s="215"/>
      <c r="AF131" s="215"/>
      <c r="AG131" s="215"/>
      <c r="AH131" s="213"/>
      <c r="AI131" s="213"/>
      <c r="AJ131" s="138"/>
      <c r="AK131" s="390" t="s">
        <v>12</v>
      </c>
    </row>
    <row r="132" spans="1:37" x14ac:dyDescent="0.2">
      <c r="A132" s="13" t="s">
        <v>29</v>
      </c>
      <c r="B132" s="168"/>
      <c r="C132" s="167"/>
      <c r="D132" s="167"/>
      <c r="E132" s="13" t="s">
        <v>13</v>
      </c>
      <c r="F132" s="127"/>
      <c r="G132" s="191"/>
      <c r="H132" s="214"/>
      <c r="I132" s="138">
        <v>0</v>
      </c>
      <c r="J132" s="214"/>
      <c r="K132" s="214"/>
      <c r="L132" s="214"/>
      <c r="M132" s="214"/>
      <c r="N132" s="214"/>
      <c r="O132" s="214"/>
      <c r="P132" s="214"/>
      <c r="Q132" s="214"/>
      <c r="R132" s="214"/>
      <c r="S132" s="214"/>
      <c r="T132" s="214"/>
      <c r="U132" s="214"/>
      <c r="V132" s="138"/>
      <c r="W132" s="215"/>
      <c r="X132" s="211"/>
      <c r="Y132" s="211"/>
      <c r="Z132" s="211"/>
      <c r="AA132" s="215"/>
      <c r="AB132" s="215"/>
      <c r="AC132" s="215"/>
      <c r="AD132" s="215"/>
      <c r="AE132" s="215"/>
      <c r="AF132" s="215"/>
      <c r="AG132" s="215"/>
      <c r="AH132" s="213"/>
      <c r="AI132" s="213"/>
      <c r="AJ132" s="138"/>
      <c r="AK132" s="390" t="s">
        <v>13</v>
      </c>
    </row>
    <row r="133" spans="1:37" x14ac:dyDescent="0.2">
      <c r="A133" s="13" t="s">
        <v>30</v>
      </c>
      <c r="B133" s="168"/>
      <c r="C133" s="167"/>
      <c r="D133" s="167"/>
      <c r="E133" s="13" t="s">
        <v>14</v>
      </c>
      <c r="F133" s="127"/>
      <c r="G133" s="191"/>
      <c r="H133" s="214"/>
      <c r="I133" s="138">
        <v>0</v>
      </c>
      <c r="J133" s="214"/>
      <c r="K133" s="214"/>
      <c r="L133" s="214"/>
      <c r="M133" s="214"/>
      <c r="N133" s="214"/>
      <c r="O133" s="214"/>
      <c r="P133" s="214"/>
      <c r="Q133" s="214"/>
      <c r="R133" s="214"/>
      <c r="S133" s="214"/>
      <c r="T133" s="214"/>
      <c r="U133" s="214"/>
      <c r="V133" s="138"/>
      <c r="W133" s="215"/>
      <c r="X133" s="211"/>
      <c r="Y133" s="211"/>
      <c r="Z133" s="211"/>
      <c r="AA133" s="215"/>
      <c r="AB133" s="215"/>
      <c r="AC133" s="215"/>
      <c r="AD133" s="215"/>
      <c r="AE133" s="215"/>
      <c r="AF133" s="215"/>
      <c r="AG133" s="215"/>
      <c r="AH133" s="213"/>
      <c r="AI133" s="213"/>
      <c r="AJ133" s="138"/>
      <c r="AK133" s="390" t="s">
        <v>14</v>
      </c>
    </row>
    <row r="134" spans="1:37" x14ac:dyDescent="0.2">
      <c r="A134" s="13" t="s">
        <v>31</v>
      </c>
      <c r="B134" s="168">
        <v>104</v>
      </c>
      <c r="C134" s="167">
        <v>9.33</v>
      </c>
      <c r="D134" s="167">
        <v>970.32</v>
      </c>
      <c r="E134" s="13" t="s">
        <v>15</v>
      </c>
      <c r="F134" s="127"/>
      <c r="G134" s="191"/>
      <c r="H134" s="214"/>
      <c r="I134" s="138">
        <v>0</v>
      </c>
      <c r="J134" s="214"/>
      <c r="K134" s="214"/>
      <c r="L134" s="214"/>
      <c r="M134" s="214"/>
      <c r="N134" s="214"/>
      <c r="O134" s="214"/>
      <c r="P134" s="214"/>
      <c r="Q134" s="214"/>
      <c r="R134" s="214"/>
      <c r="S134" s="214"/>
      <c r="T134" s="214"/>
      <c r="U134" s="214"/>
      <c r="V134" s="138"/>
      <c r="W134" s="215"/>
      <c r="X134" s="215"/>
      <c r="Y134" s="215"/>
      <c r="Z134" s="215"/>
      <c r="AA134" s="211">
        <v>328.43341256366728</v>
      </c>
      <c r="AB134" s="211">
        <v>322.64190152801353</v>
      </c>
      <c r="AC134" s="211">
        <v>322.64190152801353</v>
      </c>
      <c r="AD134" s="211">
        <v>322.64013582342955</v>
      </c>
      <c r="AE134" s="215"/>
      <c r="AF134" s="215"/>
      <c r="AG134" s="215"/>
      <c r="AH134" s="213"/>
      <c r="AI134" s="213">
        <f>SUM(X134:AH134)</f>
        <v>1296.3573514431239</v>
      </c>
      <c r="AJ134" s="138">
        <f>V133+AI134</f>
        <v>1296.3573514431239</v>
      </c>
      <c r="AK134" s="390" t="s">
        <v>15</v>
      </c>
    </row>
    <row r="135" spans="1:37" x14ac:dyDescent="0.2">
      <c r="A135" s="13" t="s">
        <v>32</v>
      </c>
      <c r="B135" s="168"/>
      <c r="C135" s="167"/>
      <c r="D135" s="167"/>
      <c r="E135" s="13" t="s">
        <v>16</v>
      </c>
      <c r="F135" s="218"/>
      <c r="G135" s="219"/>
      <c r="H135" s="220"/>
      <c r="I135" s="221">
        <v>0</v>
      </c>
      <c r="J135" s="220"/>
      <c r="K135" s="220"/>
      <c r="L135" s="220"/>
      <c r="M135" s="220"/>
      <c r="N135" s="220"/>
      <c r="O135" s="220"/>
      <c r="P135" s="220"/>
      <c r="Q135" s="220"/>
      <c r="R135" s="220"/>
      <c r="S135" s="220"/>
      <c r="T135" s="220"/>
      <c r="U135" s="220"/>
      <c r="V135" s="221"/>
      <c r="W135" s="222"/>
      <c r="X135" s="222"/>
      <c r="Y135" s="222"/>
      <c r="Z135" s="222"/>
      <c r="AA135" s="222"/>
      <c r="AB135" s="222"/>
      <c r="AC135" s="222"/>
      <c r="AD135" s="222"/>
      <c r="AE135" s="223"/>
      <c r="AF135" s="223"/>
      <c r="AG135" s="223"/>
      <c r="AH135" s="224"/>
      <c r="AI135" s="213"/>
      <c r="AJ135" s="138"/>
      <c r="AK135" s="390" t="s">
        <v>16</v>
      </c>
    </row>
    <row r="136" spans="1:37" x14ac:dyDescent="0.2">
      <c r="A136" s="4" t="s">
        <v>136</v>
      </c>
      <c r="B136" s="147">
        <v>2267.65</v>
      </c>
      <c r="C136" s="214"/>
      <c r="D136" s="169">
        <v>21157.174500000001</v>
      </c>
      <c r="E136" s="3" t="s">
        <v>140</v>
      </c>
      <c r="F136" s="225">
        <v>0</v>
      </c>
      <c r="G136" s="226">
        <v>0</v>
      </c>
      <c r="H136" s="226">
        <v>0</v>
      </c>
      <c r="I136" s="201">
        <v>0</v>
      </c>
      <c r="J136" s="226"/>
      <c r="K136" s="226"/>
      <c r="L136" s="226"/>
      <c r="M136" s="226"/>
      <c r="N136" s="226">
        <f>SUM(N117:N135)</f>
        <v>559.70000000000005</v>
      </c>
      <c r="O136" s="226">
        <f>SUM(O117:O135)</f>
        <v>1279.1500000000001</v>
      </c>
      <c r="P136" s="226">
        <f>SUM(P117:P135)</f>
        <v>1317.21</v>
      </c>
      <c r="Q136" s="226">
        <f>SUM(Q117:Q135)</f>
        <v>1439.24</v>
      </c>
      <c r="R136" s="226">
        <f>SUM(R117:R135)</f>
        <v>1446.92</v>
      </c>
      <c r="S136" s="226"/>
      <c r="T136" s="226"/>
      <c r="U136" s="226"/>
      <c r="V136" s="146">
        <f>SUM(V126:V135)</f>
        <v>6042.22</v>
      </c>
      <c r="W136" s="227"/>
      <c r="X136" s="227">
        <f>SUM(X117:X135)</f>
        <v>912.27</v>
      </c>
      <c r="Y136" s="227">
        <f t="shared" ref="Y136:AH136" si="16">SUM(Y117:Y135)</f>
        <v>1860.07</v>
      </c>
      <c r="Z136" s="227">
        <f t="shared" si="16"/>
        <v>1860.07</v>
      </c>
      <c r="AA136" s="227">
        <f t="shared" si="16"/>
        <v>1860.0700000000002</v>
      </c>
      <c r="AB136" s="227">
        <f t="shared" si="16"/>
        <v>1827.2699999999998</v>
      </c>
      <c r="AC136" s="227">
        <f t="shared" si="16"/>
        <v>1827.2699999999998</v>
      </c>
      <c r="AD136" s="227">
        <f t="shared" si="16"/>
        <v>1827.26</v>
      </c>
      <c r="AE136" s="227">
        <f t="shared" si="16"/>
        <v>1688.84</v>
      </c>
      <c r="AF136" s="227">
        <f t="shared" si="16"/>
        <v>1688.84</v>
      </c>
      <c r="AG136" s="227">
        <f t="shared" si="16"/>
        <v>1709.68</v>
      </c>
      <c r="AH136" s="227">
        <f t="shared" si="16"/>
        <v>252.55999999999997</v>
      </c>
      <c r="AI136" s="146">
        <f>SUM(X136:AH136)</f>
        <v>17314.2</v>
      </c>
      <c r="AJ136" s="146">
        <f>SUM(AJ127:AJ135)</f>
        <v>23356.42</v>
      </c>
    </row>
    <row r="140" spans="1:37" ht="34" x14ac:dyDescent="0.2">
      <c r="F140" s="405" t="s">
        <v>153</v>
      </c>
      <c r="G140" s="406"/>
      <c r="H140" s="407"/>
      <c r="I140" s="36" t="s">
        <v>154</v>
      </c>
      <c r="J140" s="406" t="s">
        <v>155</v>
      </c>
      <c r="K140" s="406"/>
      <c r="L140" s="406"/>
      <c r="M140" s="406"/>
      <c r="N140" s="406"/>
      <c r="O140" s="406"/>
      <c r="P140" s="406"/>
      <c r="Q140" s="406"/>
      <c r="R140" s="406"/>
      <c r="S140" s="406"/>
      <c r="T140" s="406"/>
      <c r="U140" s="407"/>
      <c r="V140" s="36" t="s">
        <v>156</v>
      </c>
      <c r="W140" s="179" t="s">
        <v>106</v>
      </c>
    </row>
    <row r="141" spans="1:37" x14ac:dyDescent="0.2">
      <c r="A141" s="9" t="s">
        <v>145</v>
      </c>
      <c r="B141" s="25"/>
      <c r="C141" s="25"/>
      <c r="D141" s="25"/>
      <c r="E141" s="25"/>
      <c r="F141" s="179" t="s">
        <v>107</v>
      </c>
      <c r="G141" s="179" t="s">
        <v>108</v>
      </c>
      <c r="H141" s="179" t="s">
        <v>109</v>
      </c>
      <c r="I141" s="408"/>
      <c r="J141" s="180" t="s">
        <v>110</v>
      </c>
      <c r="K141" s="179" t="s">
        <v>111</v>
      </c>
      <c r="L141" s="179" t="s">
        <v>112</v>
      </c>
      <c r="M141" s="179" t="s">
        <v>113</v>
      </c>
      <c r="N141" s="179" t="s">
        <v>114</v>
      </c>
      <c r="O141" s="179" t="s">
        <v>115</v>
      </c>
      <c r="P141" s="179" t="s">
        <v>116</v>
      </c>
      <c r="Q141" s="179" t="s">
        <v>117</v>
      </c>
      <c r="R141" s="179" t="s">
        <v>118</v>
      </c>
      <c r="S141" s="179" t="s">
        <v>107</v>
      </c>
      <c r="T141" s="179" t="s">
        <v>108</v>
      </c>
      <c r="U141" s="179" t="s">
        <v>109</v>
      </c>
      <c r="V141" s="408"/>
      <c r="W141" s="433"/>
    </row>
    <row r="142" spans="1:37" x14ac:dyDescent="0.2">
      <c r="A142" s="147" t="s">
        <v>131</v>
      </c>
      <c r="B142" s="147" t="s">
        <v>132</v>
      </c>
      <c r="C142" s="147" t="s">
        <v>133</v>
      </c>
      <c r="D142" s="147" t="s">
        <v>134</v>
      </c>
      <c r="E142" s="147" t="s">
        <v>135</v>
      </c>
      <c r="F142" s="37"/>
      <c r="G142" s="37"/>
      <c r="H142" s="37"/>
      <c r="I142" s="409"/>
      <c r="J142" s="38"/>
      <c r="K142" s="37"/>
      <c r="L142" s="37"/>
      <c r="M142" s="37"/>
      <c r="N142" s="37"/>
      <c r="O142" s="37"/>
      <c r="P142" s="37"/>
      <c r="Q142" s="37"/>
      <c r="R142" s="37"/>
      <c r="S142" s="37"/>
      <c r="T142" s="37"/>
      <c r="U142" s="37"/>
      <c r="V142" s="409"/>
      <c r="W142" s="434"/>
    </row>
    <row r="143" spans="1:37" x14ac:dyDescent="0.2">
      <c r="A143" s="151" t="s">
        <v>17</v>
      </c>
      <c r="B143" s="149"/>
      <c r="C143" s="151"/>
      <c r="D143" s="151"/>
      <c r="E143" s="151" t="s">
        <v>0</v>
      </c>
      <c r="F143" s="230"/>
      <c r="G143" s="231"/>
      <c r="H143" s="232"/>
      <c r="I143" s="138"/>
      <c r="J143" s="254"/>
      <c r="K143" s="255"/>
      <c r="L143" s="255"/>
      <c r="M143" s="255"/>
      <c r="N143" s="255"/>
      <c r="O143" s="255"/>
      <c r="P143" s="255"/>
      <c r="Q143" s="255"/>
      <c r="R143" s="255"/>
      <c r="S143" s="255"/>
      <c r="T143" s="255"/>
      <c r="U143" s="256"/>
      <c r="V143" s="257"/>
      <c r="W143" s="178"/>
      <c r="X143" s="12" t="s">
        <v>0</v>
      </c>
    </row>
    <row r="144" spans="1:37" x14ac:dyDescent="0.2">
      <c r="A144" s="151" t="s">
        <v>18</v>
      </c>
      <c r="B144" s="149"/>
      <c r="C144" s="151"/>
      <c r="D144" s="151"/>
      <c r="E144" s="151" t="s">
        <v>1</v>
      </c>
      <c r="F144" s="237"/>
      <c r="G144" s="215"/>
      <c r="H144" s="238"/>
      <c r="I144" s="138"/>
      <c r="J144" s="254"/>
      <c r="K144" s="255"/>
      <c r="L144" s="255"/>
      <c r="M144" s="255"/>
      <c r="N144" s="255"/>
      <c r="O144" s="255"/>
      <c r="P144" s="255"/>
      <c r="Q144" s="255"/>
      <c r="R144" s="255"/>
      <c r="S144" s="255"/>
      <c r="T144" s="255"/>
      <c r="U144" s="256"/>
      <c r="V144" s="127"/>
      <c r="W144" s="40"/>
      <c r="X144" s="12" t="s">
        <v>1</v>
      </c>
    </row>
    <row r="145" spans="1:24" x14ac:dyDescent="0.2">
      <c r="A145" s="151" t="s">
        <v>19</v>
      </c>
      <c r="B145" s="149"/>
      <c r="C145" s="151"/>
      <c r="D145" s="151"/>
      <c r="E145" s="151" t="s">
        <v>2</v>
      </c>
      <c r="F145" s="237"/>
      <c r="G145" s="215"/>
      <c r="H145" s="238"/>
      <c r="I145" s="138"/>
      <c r="J145" s="254"/>
      <c r="K145" s="255"/>
      <c r="L145" s="255"/>
      <c r="M145" s="255"/>
      <c r="N145" s="255"/>
      <c r="O145" s="255"/>
      <c r="P145" s="255"/>
      <c r="Q145" s="255"/>
      <c r="R145" s="255"/>
      <c r="S145" s="255"/>
      <c r="T145" s="255"/>
      <c r="U145" s="256"/>
      <c r="V145" s="127"/>
      <c r="W145" s="40"/>
      <c r="X145" s="12" t="s">
        <v>2</v>
      </c>
    </row>
    <row r="146" spans="1:24" x14ac:dyDescent="0.2">
      <c r="A146" s="151" t="s">
        <v>20</v>
      </c>
      <c r="B146" s="149"/>
      <c r="C146" s="151"/>
      <c r="D146" s="151"/>
      <c r="E146" s="151" t="s">
        <v>3</v>
      </c>
      <c r="F146" s="237"/>
      <c r="G146" s="215"/>
      <c r="H146" s="238"/>
      <c r="I146" s="138"/>
      <c r="J146" s="237"/>
      <c r="K146" s="255"/>
      <c r="L146" s="255"/>
      <c r="M146" s="255"/>
      <c r="N146" s="255"/>
      <c r="O146" s="215"/>
      <c r="P146" s="215"/>
      <c r="Q146" s="215"/>
      <c r="R146" s="215"/>
      <c r="S146" s="215"/>
      <c r="T146" s="255"/>
      <c r="U146" s="256"/>
      <c r="V146" s="127"/>
      <c r="W146" s="40"/>
      <c r="X146" s="12" t="s">
        <v>3</v>
      </c>
    </row>
    <row r="147" spans="1:24" x14ac:dyDescent="0.2">
      <c r="A147" s="151" t="s">
        <v>21</v>
      </c>
      <c r="B147" s="149"/>
      <c r="C147" s="151"/>
      <c r="D147" s="151"/>
      <c r="E147" s="151" t="s">
        <v>4</v>
      </c>
      <c r="F147" s="237"/>
      <c r="G147" s="215"/>
      <c r="H147" s="213"/>
      <c r="I147" s="138"/>
      <c r="J147" s="237"/>
      <c r="K147" s="215"/>
      <c r="L147" s="215"/>
      <c r="M147" s="215"/>
      <c r="N147" s="215"/>
      <c r="O147" s="215"/>
      <c r="P147" s="215"/>
      <c r="Q147" s="215"/>
      <c r="R147" s="215"/>
      <c r="S147" s="215"/>
      <c r="T147" s="215"/>
      <c r="U147" s="213"/>
      <c r="V147" s="127"/>
      <c r="W147" s="40"/>
      <c r="X147" s="12" t="s">
        <v>4</v>
      </c>
    </row>
    <row r="148" spans="1:24" x14ac:dyDescent="0.2">
      <c r="A148" s="216" t="s">
        <v>22</v>
      </c>
      <c r="B148" s="216"/>
      <c r="C148" s="216"/>
      <c r="D148" s="216"/>
      <c r="E148" s="216" t="s">
        <v>5</v>
      </c>
      <c r="F148" s="237"/>
      <c r="G148" s="215"/>
      <c r="H148" s="238"/>
      <c r="I148" s="138"/>
      <c r="J148" s="254"/>
      <c r="K148" s="255"/>
      <c r="L148" s="255"/>
      <c r="M148" s="255"/>
      <c r="N148" s="255"/>
      <c r="O148" s="255"/>
      <c r="P148" s="255"/>
      <c r="Q148" s="255"/>
      <c r="R148" s="255"/>
      <c r="S148" s="255"/>
      <c r="T148" s="215"/>
      <c r="U148" s="213"/>
      <c r="V148" s="127"/>
      <c r="W148" s="40"/>
      <c r="X148" s="9" t="s">
        <v>5</v>
      </c>
    </row>
    <row r="149" spans="1:24" x14ac:dyDescent="0.2">
      <c r="A149" s="216" t="s">
        <v>23</v>
      </c>
      <c r="B149" s="216">
        <v>125.34</v>
      </c>
      <c r="C149" s="216">
        <v>9.2100000000000009</v>
      </c>
      <c r="D149" s="216">
        <f>(B149*C149)</f>
        <v>1154.3814000000002</v>
      </c>
      <c r="E149" s="216" t="s">
        <v>6</v>
      </c>
      <c r="F149" s="237"/>
      <c r="G149" s="243"/>
      <c r="H149" s="213"/>
      <c r="I149" s="138"/>
      <c r="J149" s="237"/>
      <c r="K149" s="215"/>
      <c r="L149" s="255"/>
      <c r="M149" s="255"/>
      <c r="N149" s="255"/>
      <c r="O149" s="255"/>
      <c r="P149" s="255">
        <v>1055.05</v>
      </c>
      <c r="Q149" s="255">
        <v>392.58538200339558</v>
      </c>
      <c r="R149" s="255"/>
      <c r="S149" s="255"/>
      <c r="T149" s="255"/>
      <c r="U149" s="255"/>
      <c r="V149" s="127">
        <f>SUM(P149:U149)</f>
        <v>1447.6353820033955</v>
      </c>
      <c r="W149" s="138">
        <f>SUM(P149:U149)</f>
        <v>1447.6353820033955</v>
      </c>
      <c r="X149" s="9" t="s">
        <v>6</v>
      </c>
    </row>
    <row r="150" spans="1:24" x14ac:dyDescent="0.2">
      <c r="A150" s="158" t="s">
        <v>24</v>
      </c>
      <c r="B150" s="158">
        <v>85.34</v>
      </c>
      <c r="C150" s="158">
        <v>9.2100000000000009</v>
      </c>
      <c r="D150" s="158">
        <f>(B150*C150)</f>
        <v>785.98140000000012</v>
      </c>
      <c r="E150" s="158" t="s">
        <v>7</v>
      </c>
      <c r="F150" s="245"/>
      <c r="G150" s="215"/>
      <c r="H150" s="213"/>
      <c r="I150" s="138"/>
      <c r="J150" s="237"/>
      <c r="K150" s="215"/>
      <c r="L150" s="215"/>
      <c r="M150" s="215"/>
      <c r="N150" s="215"/>
      <c r="O150" s="255"/>
      <c r="P150" s="255"/>
      <c r="Q150" s="255"/>
      <c r="R150" s="255">
        <v>705.35675842823741</v>
      </c>
      <c r="S150" s="255"/>
      <c r="T150" s="215"/>
      <c r="U150" s="213"/>
      <c r="V150" s="127">
        <f>SUM(P150:U150)</f>
        <v>705.35675842823741</v>
      </c>
      <c r="W150" s="138">
        <f>SUM(P150:U150)</f>
        <v>705.35675842823741</v>
      </c>
      <c r="X150" s="10" t="s">
        <v>7</v>
      </c>
    </row>
    <row r="151" spans="1:24" x14ac:dyDescent="0.2">
      <c r="A151" s="158" t="s">
        <v>139</v>
      </c>
      <c r="B151" s="158"/>
      <c r="C151" s="158"/>
      <c r="D151" s="158"/>
      <c r="E151" s="158" t="s">
        <v>8</v>
      </c>
      <c r="F151" s="245"/>
      <c r="G151" s="245"/>
      <c r="H151" s="213"/>
      <c r="I151" s="138"/>
      <c r="J151" s="237"/>
      <c r="K151" s="215"/>
      <c r="L151" s="215"/>
      <c r="M151" s="215"/>
      <c r="N151" s="215"/>
      <c r="O151" s="255"/>
      <c r="P151" s="255"/>
      <c r="Q151" s="255"/>
      <c r="R151" s="255"/>
      <c r="S151" s="255"/>
      <c r="T151" s="255"/>
      <c r="U151" s="255"/>
      <c r="V151" s="127"/>
      <c r="W151" s="138"/>
      <c r="X151" s="10" t="s">
        <v>8</v>
      </c>
    </row>
    <row r="152" spans="1:24" x14ac:dyDescent="0.2">
      <c r="A152" s="158" t="s">
        <v>25</v>
      </c>
      <c r="B152" s="158">
        <v>141.75</v>
      </c>
      <c r="C152" s="158">
        <v>9.2100000000000009</v>
      </c>
      <c r="D152" s="158">
        <f>(B152*C152)</f>
        <v>1305.5175000000002</v>
      </c>
      <c r="E152" s="158" t="s">
        <v>9</v>
      </c>
      <c r="F152" s="237"/>
      <c r="G152" s="215"/>
      <c r="H152" s="213"/>
      <c r="I152" s="138"/>
      <c r="J152" s="237"/>
      <c r="K152" s="215"/>
      <c r="L152" s="215"/>
      <c r="M152" s="215"/>
      <c r="N152" s="215"/>
      <c r="O152" s="215"/>
      <c r="P152" s="215"/>
      <c r="Q152" s="255">
        <v>703.30461799660452</v>
      </c>
      <c r="R152" s="255">
        <v>390.53324157176263</v>
      </c>
      <c r="S152" s="255"/>
      <c r="T152" s="255"/>
      <c r="U152" s="256"/>
      <c r="V152" s="127">
        <f>SUM(P152:U152)</f>
        <v>1093.8378595683671</v>
      </c>
      <c r="W152" s="138">
        <f>SUM(P152:U152)</f>
        <v>1093.8378595683671</v>
      </c>
      <c r="X152" s="10" t="s">
        <v>9</v>
      </c>
    </row>
    <row r="153" spans="1:24" x14ac:dyDescent="0.2">
      <c r="A153" s="158" t="s">
        <v>82</v>
      </c>
      <c r="B153" s="158"/>
      <c r="C153" s="158"/>
      <c r="D153" s="158"/>
      <c r="E153" s="158" t="s">
        <v>81</v>
      </c>
      <c r="F153" s="237"/>
      <c r="G153" s="215"/>
      <c r="H153" s="213"/>
      <c r="I153" s="138"/>
      <c r="J153" s="237"/>
      <c r="K153" s="215"/>
      <c r="L153" s="215"/>
      <c r="M153" s="215"/>
      <c r="N153" s="255"/>
      <c r="O153" s="255"/>
      <c r="P153" s="255"/>
      <c r="Q153" s="255"/>
      <c r="R153" s="255"/>
      <c r="S153" s="215"/>
      <c r="T153" s="215"/>
      <c r="U153" s="213"/>
      <c r="V153" s="127"/>
      <c r="W153" s="138"/>
      <c r="X153" s="10" t="s">
        <v>81</v>
      </c>
    </row>
    <row r="154" spans="1:24" x14ac:dyDescent="0.2">
      <c r="A154" s="163" t="s">
        <v>84</v>
      </c>
      <c r="B154" s="163"/>
      <c r="C154" s="163"/>
      <c r="D154" s="163"/>
      <c r="E154" s="163" t="s">
        <v>83</v>
      </c>
      <c r="F154" s="237"/>
      <c r="G154" s="215"/>
      <c r="H154" s="213"/>
      <c r="I154" s="138"/>
      <c r="J154" s="237"/>
      <c r="K154" s="215"/>
      <c r="L154" s="215"/>
      <c r="M154" s="255"/>
      <c r="N154" s="255"/>
      <c r="O154" s="255"/>
      <c r="P154" s="255"/>
      <c r="Q154" s="255"/>
      <c r="R154" s="255"/>
      <c r="S154" s="255"/>
      <c r="T154" s="255"/>
      <c r="U154" s="256"/>
      <c r="V154" s="127"/>
      <c r="W154" s="138"/>
      <c r="X154" s="11" t="s">
        <v>83</v>
      </c>
    </row>
    <row r="155" spans="1:24" x14ac:dyDescent="0.2">
      <c r="A155" s="163" t="s">
        <v>26</v>
      </c>
      <c r="B155" s="163"/>
      <c r="C155" s="163"/>
      <c r="D155" s="163"/>
      <c r="E155" s="163" t="s">
        <v>10</v>
      </c>
      <c r="F155" s="237"/>
      <c r="G155" s="215"/>
      <c r="H155" s="245"/>
      <c r="I155" s="138"/>
      <c r="J155" s="254"/>
      <c r="K155" s="255"/>
      <c r="L155" s="215"/>
      <c r="M155" s="215"/>
      <c r="N155" s="255"/>
      <c r="O155" s="255"/>
      <c r="P155" s="255"/>
      <c r="Q155" s="255"/>
      <c r="R155" s="255"/>
      <c r="S155" s="255"/>
      <c r="T155" s="255"/>
      <c r="U155" s="256"/>
      <c r="V155" s="127"/>
      <c r="W155" s="138"/>
      <c r="X155" s="11" t="s">
        <v>10</v>
      </c>
    </row>
    <row r="156" spans="1:24" x14ac:dyDescent="0.2">
      <c r="A156" s="168" t="s">
        <v>27</v>
      </c>
      <c r="B156" s="168"/>
      <c r="C156" s="168"/>
      <c r="D156" s="168"/>
      <c r="E156" s="168" t="s">
        <v>11</v>
      </c>
      <c r="F156" s="237"/>
      <c r="G156" s="215"/>
      <c r="H156" s="213"/>
      <c r="I156" s="138"/>
      <c r="J156" s="237"/>
      <c r="K156" s="215"/>
      <c r="L156" s="215"/>
      <c r="M156" s="215"/>
      <c r="N156" s="215"/>
      <c r="O156" s="215"/>
      <c r="P156" s="215"/>
      <c r="Q156" s="215"/>
      <c r="R156" s="215"/>
      <c r="S156" s="215"/>
      <c r="T156" s="215"/>
      <c r="U156" s="213"/>
      <c r="V156" s="127"/>
      <c r="W156" s="138"/>
      <c r="X156" s="13" t="s">
        <v>11</v>
      </c>
    </row>
    <row r="157" spans="1:24" x14ac:dyDescent="0.2">
      <c r="A157" s="168" t="s">
        <v>28</v>
      </c>
      <c r="B157" s="168"/>
      <c r="C157" s="168"/>
      <c r="D157" s="168"/>
      <c r="E157" s="168" t="s">
        <v>12</v>
      </c>
      <c r="F157" s="237"/>
      <c r="G157" s="215"/>
      <c r="H157" s="213"/>
      <c r="I157" s="138"/>
      <c r="J157" s="237"/>
      <c r="K157" s="215"/>
      <c r="L157" s="215"/>
      <c r="M157" s="215"/>
      <c r="N157" s="215"/>
      <c r="O157" s="215"/>
      <c r="P157" s="215"/>
      <c r="Q157" s="215"/>
      <c r="R157" s="215"/>
      <c r="S157" s="215"/>
      <c r="T157" s="215"/>
      <c r="U157" s="213"/>
      <c r="V157" s="127"/>
      <c r="W157" s="138"/>
      <c r="X157" s="13" t="s">
        <v>12</v>
      </c>
    </row>
    <row r="158" spans="1:24" x14ac:dyDescent="0.2">
      <c r="A158" s="168" t="s">
        <v>29</v>
      </c>
      <c r="B158" s="168"/>
      <c r="C158" s="168"/>
      <c r="D158" s="168"/>
      <c r="E158" s="168" t="s">
        <v>13</v>
      </c>
      <c r="F158" s="237"/>
      <c r="G158" s="215"/>
      <c r="H158" s="213"/>
      <c r="I158" s="138"/>
      <c r="J158" s="237"/>
      <c r="K158" s="215"/>
      <c r="L158" s="215"/>
      <c r="M158" s="215"/>
      <c r="N158" s="215"/>
      <c r="O158" s="215"/>
      <c r="P158" s="215"/>
      <c r="Q158" s="215"/>
      <c r="R158" s="215"/>
      <c r="S158" s="215"/>
      <c r="T158" s="215"/>
      <c r="U158" s="213"/>
      <c r="V158" s="127"/>
      <c r="W158" s="138"/>
      <c r="X158" s="13" t="s">
        <v>13</v>
      </c>
    </row>
    <row r="159" spans="1:24" x14ac:dyDescent="0.2">
      <c r="A159" s="168" t="s">
        <v>30</v>
      </c>
      <c r="B159" s="168"/>
      <c r="C159" s="168"/>
      <c r="D159" s="168"/>
      <c r="E159" s="168" t="s">
        <v>14</v>
      </c>
      <c r="F159" s="237"/>
      <c r="G159" s="215"/>
      <c r="H159" s="213"/>
      <c r="I159" s="138"/>
      <c r="J159" s="237"/>
      <c r="K159" s="215"/>
      <c r="L159" s="215"/>
      <c r="M159" s="215"/>
      <c r="N159" s="215"/>
      <c r="O159" s="215"/>
      <c r="P159" s="215"/>
      <c r="Q159" s="215"/>
      <c r="R159" s="215"/>
      <c r="S159" s="215"/>
      <c r="T159" s="215"/>
      <c r="U159" s="213"/>
      <c r="V159" s="127"/>
      <c r="W159" s="138"/>
      <c r="X159" s="13" t="s">
        <v>14</v>
      </c>
    </row>
    <row r="160" spans="1:24" x14ac:dyDescent="0.2">
      <c r="A160" s="168" t="s">
        <v>31</v>
      </c>
      <c r="B160" s="168"/>
      <c r="C160" s="168"/>
      <c r="D160" s="168"/>
      <c r="E160" s="168" t="s">
        <v>15</v>
      </c>
      <c r="F160" s="237"/>
      <c r="G160" s="215"/>
      <c r="H160" s="213"/>
      <c r="I160" s="138"/>
      <c r="J160" s="237"/>
      <c r="K160" s="215"/>
      <c r="L160" s="215"/>
      <c r="M160" s="215"/>
      <c r="N160" s="215"/>
      <c r="O160" s="215"/>
      <c r="P160" s="215"/>
      <c r="Q160" s="215"/>
      <c r="R160" s="215"/>
      <c r="S160" s="215"/>
      <c r="T160" s="215"/>
      <c r="U160" s="213"/>
      <c r="V160" s="127"/>
      <c r="W160" s="138"/>
      <c r="X160" s="13" t="s">
        <v>15</v>
      </c>
    </row>
    <row r="161" spans="1:37" x14ac:dyDescent="0.2">
      <c r="A161" s="168" t="s">
        <v>32</v>
      </c>
      <c r="B161" s="168"/>
      <c r="C161" s="168"/>
      <c r="D161" s="168"/>
      <c r="E161" s="168" t="s">
        <v>16</v>
      </c>
      <c r="F161" s="237"/>
      <c r="G161" s="215"/>
      <c r="H161" s="213"/>
      <c r="I161" s="138"/>
      <c r="J161" s="237"/>
      <c r="K161" s="215"/>
      <c r="L161" s="215"/>
      <c r="M161" s="215"/>
      <c r="N161" s="215"/>
      <c r="O161" s="215"/>
      <c r="P161" s="215"/>
      <c r="Q161" s="215"/>
      <c r="R161" s="215"/>
      <c r="S161" s="215"/>
      <c r="T161" s="215"/>
      <c r="U161" s="213"/>
      <c r="V161" s="127"/>
      <c r="W161" s="138"/>
      <c r="X161" s="13" t="s">
        <v>16</v>
      </c>
    </row>
    <row r="162" spans="1:37" x14ac:dyDescent="0.2">
      <c r="A162" s="258" t="s">
        <v>136</v>
      </c>
      <c r="B162" s="147">
        <f>SUM(B148:B161)</f>
        <v>352.43</v>
      </c>
      <c r="C162" s="25"/>
      <c r="D162" s="147">
        <f>SUM(D148:D161)</f>
        <v>3245.8803000000007</v>
      </c>
      <c r="E162" s="259" t="s">
        <v>140</v>
      </c>
      <c r="F162" s="225"/>
      <c r="G162" s="226"/>
      <c r="H162" s="260"/>
      <c r="I162" s="201"/>
      <c r="J162" s="226"/>
      <c r="K162" s="226"/>
      <c r="L162" s="226"/>
      <c r="M162" s="226"/>
      <c r="N162" s="226"/>
      <c r="O162" s="226"/>
      <c r="P162" s="226">
        <f>SUM(P149:P161)</f>
        <v>1055.05</v>
      </c>
      <c r="Q162" s="226">
        <f>SUM(Q149:Q161)</f>
        <v>1095.8900000000001</v>
      </c>
      <c r="R162" s="226">
        <f>SUM(R149:R161)</f>
        <v>1095.8900000000001</v>
      </c>
      <c r="S162" s="226"/>
      <c r="T162" s="226"/>
      <c r="U162" s="260"/>
      <c r="V162" s="204">
        <f>SUM(V149:V161)</f>
        <v>3246.83</v>
      </c>
      <c r="W162" s="146">
        <f>SUM(W149:W161)</f>
        <v>3246.83</v>
      </c>
    </row>
    <row r="169" spans="1:37" ht="34" x14ac:dyDescent="0.2">
      <c r="F169" s="405" t="s">
        <v>153</v>
      </c>
      <c r="G169" s="406"/>
      <c r="H169" s="407"/>
      <c r="I169" s="36" t="s">
        <v>154</v>
      </c>
      <c r="J169" s="406" t="s">
        <v>155</v>
      </c>
      <c r="K169" s="406"/>
      <c r="L169" s="406"/>
      <c r="M169" s="406"/>
      <c r="N169" s="406"/>
      <c r="O169" s="406"/>
      <c r="P169" s="406"/>
      <c r="Q169" s="406"/>
      <c r="R169" s="406"/>
      <c r="S169" s="406"/>
      <c r="T169" s="406"/>
      <c r="U169" s="407"/>
      <c r="V169" s="36" t="s">
        <v>156</v>
      </c>
      <c r="W169" s="405" t="s">
        <v>157</v>
      </c>
      <c r="X169" s="406"/>
      <c r="Y169" s="406"/>
      <c r="Z169" s="406"/>
      <c r="AA169" s="406"/>
      <c r="AB169" s="406"/>
      <c r="AC169" s="406"/>
      <c r="AD169" s="406"/>
      <c r="AE169" s="406"/>
      <c r="AF169" s="406"/>
      <c r="AG169" s="406"/>
      <c r="AH169" s="407"/>
      <c r="AI169" s="36" t="s">
        <v>158</v>
      </c>
      <c r="AJ169" s="206" t="s">
        <v>106</v>
      </c>
    </row>
    <row r="170" spans="1:37" x14ac:dyDescent="0.2">
      <c r="A170" s="9" t="s">
        <v>151</v>
      </c>
      <c r="F170" s="206" t="s">
        <v>107</v>
      </c>
      <c r="G170" s="206" t="s">
        <v>108</v>
      </c>
      <c r="H170" s="206" t="s">
        <v>109</v>
      </c>
      <c r="I170" s="408"/>
      <c r="J170" s="205" t="s">
        <v>110</v>
      </c>
      <c r="K170" s="206" t="s">
        <v>111</v>
      </c>
      <c r="L170" s="206" t="s">
        <v>112</v>
      </c>
      <c r="M170" s="206" t="s">
        <v>113</v>
      </c>
      <c r="N170" s="206" t="s">
        <v>114</v>
      </c>
      <c r="O170" s="206" t="s">
        <v>115</v>
      </c>
      <c r="P170" s="206" t="s">
        <v>116</v>
      </c>
      <c r="Q170" s="206" t="s">
        <v>117</v>
      </c>
      <c r="R170" s="206" t="s">
        <v>118</v>
      </c>
      <c r="S170" s="206" t="s">
        <v>107</v>
      </c>
      <c r="T170" s="206" t="s">
        <v>108</v>
      </c>
      <c r="U170" s="206" t="s">
        <v>109</v>
      </c>
      <c r="V170" s="408"/>
      <c r="W170" s="206" t="s">
        <v>119</v>
      </c>
      <c r="X170" s="206" t="s">
        <v>120</v>
      </c>
      <c r="Y170" s="206" t="s">
        <v>121</v>
      </c>
      <c r="Z170" s="206" t="s">
        <v>122</v>
      </c>
      <c r="AA170" s="206" t="s">
        <v>123</v>
      </c>
      <c r="AB170" s="206" t="s">
        <v>124</v>
      </c>
      <c r="AC170" s="206" t="s">
        <v>125</v>
      </c>
      <c r="AD170" s="206" t="s">
        <v>126</v>
      </c>
      <c r="AE170" s="206" t="s">
        <v>127</v>
      </c>
      <c r="AF170" s="206" t="s">
        <v>128</v>
      </c>
      <c r="AG170" s="206" t="s">
        <v>129</v>
      </c>
      <c r="AH170" s="206" t="s">
        <v>130</v>
      </c>
      <c r="AI170" s="427"/>
      <c r="AJ170" s="408"/>
    </row>
    <row r="171" spans="1:37" x14ac:dyDescent="0.2">
      <c r="A171" s="30" t="s">
        <v>131</v>
      </c>
      <c r="B171" s="30" t="s">
        <v>132</v>
      </c>
      <c r="C171" s="30" t="s">
        <v>133</v>
      </c>
      <c r="D171" s="30" t="s">
        <v>134</v>
      </c>
      <c r="E171" s="30" t="s">
        <v>135</v>
      </c>
      <c r="F171" s="37"/>
      <c r="G171" s="37"/>
      <c r="H171" s="37"/>
      <c r="I171" s="409"/>
      <c r="J171" s="38"/>
      <c r="K171" s="37"/>
      <c r="L171" s="37"/>
      <c r="M171" s="37"/>
      <c r="N171" s="37"/>
      <c r="O171" s="37"/>
      <c r="P171" s="37"/>
      <c r="Q171" s="37"/>
      <c r="R171" s="37"/>
      <c r="S171" s="37"/>
      <c r="T171" s="37"/>
      <c r="U171" s="37"/>
      <c r="V171" s="409"/>
      <c r="W171" s="271"/>
      <c r="X171" s="271"/>
      <c r="Y171" s="271"/>
      <c r="Z171" s="271"/>
      <c r="AA171" s="271"/>
      <c r="AB171" s="271"/>
      <c r="AC171" s="271"/>
      <c r="AD171" s="271"/>
      <c r="AE171" s="271"/>
      <c r="AF171" s="271"/>
      <c r="AG171" s="271"/>
      <c r="AH171" s="271"/>
      <c r="AI171" s="428"/>
      <c r="AJ171" s="409"/>
    </row>
    <row r="172" spans="1:37" x14ac:dyDescent="0.2">
      <c r="A172" s="122"/>
      <c r="B172" s="272"/>
      <c r="C172" s="273"/>
      <c r="D172" s="273"/>
      <c r="E172" s="122"/>
      <c r="F172" s="208"/>
      <c r="G172" s="209"/>
      <c r="H172" s="209"/>
      <c r="I172" s="138">
        <v>0</v>
      </c>
      <c r="J172" s="210"/>
      <c r="K172" s="210"/>
      <c r="L172" s="210"/>
      <c r="M172" s="210"/>
      <c r="N172" s="210"/>
      <c r="O172" s="210"/>
      <c r="P172" s="210"/>
      <c r="Q172" s="210"/>
      <c r="R172" s="210"/>
      <c r="S172" s="210"/>
      <c r="T172" s="210"/>
      <c r="U172" s="210"/>
      <c r="V172" s="138"/>
      <c r="W172" s="392"/>
      <c r="X172" s="393"/>
      <c r="Y172" s="274"/>
      <c r="Z172" s="393"/>
      <c r="AA172" s="274"/>
      <c r="AB172" s="274"/>
      <c r="AC172" s="274"/>
      <c r="AD172" s="274"/>
      <c r="AE172" s="274"/>
      <c r="AF172" s="274"/>
      <c r="AG172" s="274"/>
      <c r="AH172" s="275"/>
      <c r="AI172" s="276"/>
      <c r="AJ172" s="138"/>
      <c r="AK172" s="375" t="s">
        <v>0</v>
      </c>
    </row>
    <row r="173" spans="1:37" x14ac:dyDescent="0.2">
      <c r="A173" s="122"/>
      <c r="B173" s="272"/>
      <c r="C173" s="273"/>
      <c r="D173" s="273"/>
      <c r="E173" s="122"/>
      <c r="F173" s="127"/>
      <c r="G173" s="214"/>
      <c r="H173" s="209"/>
      <c r="I173" s="138">
        <v>0</v>
      </c>
      <c r="J173" s="210"/>
      <c r="K173" s="210"/>
      <c r="L173" s="210"/>
      <c r="M173" s="210"/>
      <c r="N173" s="210"/>
      <c r="O173" s="210"/>
      <c r="P173" s="210"/>
      <c r="Q173" s="210"/>
      <c r="R173" s="210"/>
      <c r="S173" s="210"/>
      <c r="T173" s="210"/>
      <c r="U173" s="210"/>
      <c r="V173" s="138"/>
      <c r="W173" s="392"/>
      <c r="X173" s="393"/>
      <c r="Y173" s="274"/>
      <c r="Z173" s="274"/>
      <c r="AA173" s="274"/>
      <c r="AB173" s="274"/>
      <c r="AC173" s="274"/>
      <c r="AD173" s="274"/>
      <c r="AE173" s="274"/>
      <c r="AF173" s="274"/>
      <c r="AG173" s="274"/>
      <c r="AH173" s="275"/>
      <c r="AI173" s="276"/>
      <c r="AJ173" s="138"/>
      <c r="AK173" s="375" t="s">
        <v>1</v>
      </c>
    </row>
    <row r="174" spans="1:37" x14ac:dyDescent="0.2">
      <c r="A174" s="122"/>
      <c r="B174" s="272"/>
      <c r="C174" s="273"/>
      <c r="D174" s="273"/>
      <c r="E174" s="122"/>
      <c r="F174" s="127"/>
      <c r="G174" s="214"/>
      <c r="H174" s="209"/>
      <c r="I174" s="138">
        <v>0</v>
      </c>
      <c r="J174" s="210"/>
      <c r="K174" s="210"/>
      <c r="L174" s="210"/>
      <c r="M174" s="210"/>
      <c r="N174" s="210"/>
      <c r="O174" s="210"/>
      <c r="P174" s="210"/>
      <c r="Q174" s="210"/>
      <c r="R174" s="210"/>
      <c r="S174" s="210"/>
      <c r="T174" s="210"/>
      <c r="U174" s="210"/>
      <c r="V174" s="138"/>
      <c r="W174" s="392"/>
      <c r="X174" s="393"/>
      <c r="Y174" s="274"/>
      <c r="Z174" s="274"/>
      <c r="AA174" s="274"/>
      <c r="AB174" s="274"/>
      <c r="AC174" s="274"/>
      <c r="AD174" s="274"/>
      <c r="AE174" s="274"/>
      <c r="AF174" s="274"/>
      <c r="AG174" s="274"/>
      <c r="AH174" s="275"/>
      <c r="AI174" s="276"/>
      <c r="AJ174" s="138"/>
      <c r="AK174" s="375" t="s">
        <v>2</v>
      </c>
    </row>
    <row r="175" spans="1:37" x14ac:dyDescent="0.2">
      <c r="A175" s="122"/>
      <c r="B175" s="272"/>
      <c r="C175" s="273"/>
      <c r="D175" s="273"/>
      <c r="E175" s="122"/>
      <c r="F175" s="127"/>
      <c r="G175" s="214"/>
      <c r="H175" s="209"/>
      <c r="I175" s="138">
        <v>0</v>
      </c>
      <c r="J175" s="214"/>
      <c r="K175" s="210"/>
      <c r="L175" s="210"/>
      <c r="M175" s="210"/>
      <c r="N175" s="210"/>
      <c r="O175" s="214"/>
      <c r="P175" s="214"/>
      <c r="Q175" s="214"/>
      <c r="R175" s="214"/>
      <c r="S175" s="214"/>
      <c r="T175" s="210"/>
      <c r="U175" s="210"/>
      <c r="V175" s="138"/>
      <c r="W175" s="277"/>
      <c r="X175" s="277"/>
      <c r="Y175" s="277"/>
      <c r="Z175" s="277"/>
      <c r="AA175" s="277"/>
      <c r="AB175" s="277"/>
      <c r="AC175" s="277"/>
      <c r="AD175" s="277"/>
      <c r="AE175" s="277"/>
      <c r="AF175" s="277"/>
      <c r="AG175" s="277"/>
      <c r="AH175" s="276"/>
      <c r="AI175" s="276"/>
      <c r="AJ175" s="138"/>
      <c r="AK175" s="375" t="s">
        <v>3</v>
      </c>
    </row>
    <row r="176" spans="1:37" x14ac:dyDescent="0.2">
      <c r="A176" s="122"/>
      <c r="B176" s="272"/>
      <c r="C176" s="273"/>
      <c r="D176" s="273"/>
      <c r="E176" s="122"/>
      <c r="F176" s="127"/>
      <c r="G176" s="214"/>
      <c r="H176" s="214"/>
      <c r="I176" s="138">
        <v>0</v>
      </c>
      <c r="J176" s="214"/>
      <c r="K176" s="214"/>
      <c r="L176" s="214"/>
      <c r="M176" s="214"/>
      <c r="N176" s="214"/>
      <c r="O176" s="214"/>
      <c r="P176" s="214"/>
      <c r="Q176" s="214"/>
      <c r="R176" s="214"/>
      <c r="S176" s="214"/>
      <c r="T176" s="214"/>
      <c r="U176" s="214"/>
      <c r="V176" s="138"/>
      <c r="W176" s="277"/>
      <c r="X176" s="277"/>
      <c r="Y176" s="277"/>
      <c r="Z176" s="274"/>
      <c r="AA176" s="274"/>
      <c r="AB176" s="277"/>
      <c r="AC176" s="277"/>
      <c r="AD176" s="277"/>
      <c r="AE176" s="277"/>
      <c r="AF176" s="277"/>
      <c r="AG176" s="277"/>
      <c r="AH176" s="276"/>
      <c r="AI176" s="276"/>
      <c r="AJ176" s="138"/>
      <c r="AK176" s="375" t="s">
        <v>4</v>
      </c>
    </row>
    <row r="177" spans="1:37" x14ac:dyDescent="0.2">
      <c r="A177" s="9" t="s">
        <v>22</v>
      </c>
      <c r="B177" s="216"/>
      <c r="C177" s="217"/>
      <c r="D177" s="217"/>
      <c r="E177" s="9" t="s">
        <v>5</v>
      </c>
      <c r="F177" s="127"/>
      <c r="G177" s="214"/>
      <c r="H177" s="209"/>
      <c r="I177" s="138">
        <v>0</v>
      </c>
      <c r="J177" s="210"/>
      <c r="K177" s="210"/>
      <c r="L177" s="210"/>
      <c r="M177" s="210"/>
      <c r="N177" s="210"/>
      <c r="O177" s="210"/>
      <c r="P177" s="210"/>
      <c r="Q177" s="210"/>
      <c r="R177" s="210"/>
      <c r="S177" s="210"/>
      <c r="T177" s="214"/>
      <c r="U177" s="214"/>
      <c r="V177" s="138"/>
      <c r="W177" s="274">
        <v>166.9046255506608</v>
      </c>
      <c r="X177" s="274">
        <v>178.67</v>
      </c>
      <c r="Y177" s="274">
        <v>484.94183844011138</v>
      </c>
      <c r="Z177" s="274">
        <v>470.528217270195</v>
      </c>
      <c r="AA177" s="277"/>
      <c r="AB177" s="277"/>
      <c r="AC177" s="277"/>
      <c r="AD177" s="277"/>
      <c r="AE177" s="277"/>
      <c r="AF177" s="277"/>
      <c r="AG177" s="277"/>
      <c r="AH177" s="276"/>
      <c r="AI177" s="276">
        <f>SUM(W177:AH177)</f>
        <v>1301.0446812609671</v>
      </c>
      <c r="AJ177" s="138">
        <f>AI177+V177</f>
        <v>1301.0446812609671</v>
      </c>
      <c r="AK177" s="376" t="s">
        <v>5</v>
      </c>
    </row>
    <row r="178" spans="1:37" x14ac:dyDescent="0.2">
      <c r="A178" s="9" t="s">
        <v>23</v>
      </c>
      <c r="B178" s="216">
        <v>105</v>
      </c>
      <c r="C178" s="217">
        <v>4.0599999999999996</v>
      </c>
      <c r="D178" s="217">
        <f>(B178*C178)</f>
        <v>426.29999999999995</v>
      </c>
      <c r="E178" s="9" t="s">
        <v>6</v>
      </c>
      <c r="F178" s="127"/>
      <c r="G178" s="209"/>
      <c r="H178" s="214"/>
      <c r="I178" s="138">
        <v>0</v>
      </c>
      <c r="J178" s="214"/>
      <c r="K178" s="214"/>
      <c r="L178" s="210"/>
      <c r="M178" s="210"/>
      <c r="N178" s="210"/>
      <c r="O178" s="210"/>
      <c r="P178" s="210"/>
      <c r="Q178" s="210"/>
      <c r="R178" s="210"/>
      <c r="S178" s="210"/>
      <c r="T178" s="210">
        <v>261.41889863316737</v>
      </c>
      <c r="U178" s="210">
        <v>271.09905784978429</v>
      </c>
      <c r="V178" s="138">
        <f>SUM(J178:U178)</f>
        <v>532.5179564829516</v>
      </c>
      <c r="W178" s="277"/>
      <c r="X178" s="277"/>
      <c r="Y178" s="277"/>
      <c r="Z178" s="277"/>
      <c r="AA178" s="277"/>
      <c r="AB178" s="277"/>
      <c r="AC178" s="277"/>
      <c r="AD178" s="277"/>
      <c r="AE178" s="277"/>
      <c r="AF178" s="277"/>
      <c r="AG178" s="277"/>
      <c r="AH178" s="276"/>
      <c r="AI178" s="276"/>
      <c r="AJ178" s="138">
        <f>AI178+V178</f>
        <v>532.5179564829516</v>
      </c>
      <c r="AK178" s="376" t="s">
        <v>6</v>
      </c>
    </row>
    <row r="179" spans="1:37" x14ac:dyDescent="0.2">
      <c r="A179" s="10" t="s">
        <v>24</v>
      </c>
      <c r="B179" s="158">
        <v>144.86000000000001</v>
      </c>
      <c r="C179" s="157">
        <v>4.0599999999999996</v>
      </c>
      <c r="D179" s="157">
        <f>(B179*C179)</f>
        <v>588.13160000000005</v>
      </c>
      <c r="E179" s="10" t="s">
        <v>7</v>
      </c>
      <c r="F179" s="208"/>
      <c r="G179" s="214"/>
      <c r="H179" s="214"/>
      <c r="I179" s="138">
        <v>0</v>
      </c>
      <c r="J179" s="214"/>
      <c r="K179" s="214"/>
      <c r="L179" s="214"/>
      <c r="M179" s="214"/>
      <c r="N179" s="214"/>
      <c r="O179" s="210"/>
      <c r="P179" s="210"/>
      <c r="Q179" s="210"/>
      <c r="R179" s="210"/>
      <c r="S179" s="210">
        <v>333.40999999999997</v>
      </c>
      <c r="T179" s="214"/>
      <c r="U179" s="214"/>
      <c r="V179" s="138">
        <f>SUM(J179:U179)</f>
        <v>333.40999999999997</v>
      </c>
      <c r="W179" s="277"/>
      <c r="X179" s="277"/>
      <c r="Y179" s="277"/>
      <c r="Z179" s="277"/>
      <c r="AA179" s="277"/>
      <c r="AB179" s="277"/>
      <c r="AC179" s="277"/>
      <c r="AD179" s="277"/>
      <c r="AE179" s="277"/>
      <c r="AF179" s="277"/>
      <c r="AG179" s="277"/>
      <c r="AH179" s="276"/>
      <c r="AI179" s="276"/>
      <c r="AJ179" s="138">
        <f>AI179+V179</f>
        <v>333.40999999999997</v>
      </c>
      <c r="AK179" s="377" t="s">
        <v>7</v>
      </c>
    </row>
    <row r="180" spans="1:37" x14ac:dyDescent="0.2">
      <c r="A180" s="10" t="s">
        <v>139</v>
      </c>
      <c r="B180" s="158"/>
      <c r="C180" s="157"/>
      <c r="D180" s="157"/>
      <c r="E180" s="10" t="s">
        <v>8</v>
      </c>
      <c r="F180" s="208"/>
      <c r="G180" s="209"/>
      <c r="H180" s="214"/>
      <c r="I180" s="138">
        <v>0</v>
      </c>
      <c r="J180" s="214"/>
      <c r="K180" s="214"/>
      <c r="L180" s="214"/>
      <c r="M180" s="214"/>
      <c r="N180" s="214"/>
      <c r="O180" s="210"/>
      <c r="P180" s="210"/>
      <c r="Q180" s="210"/>
      <c r="R180" s="210"/>
      <c r="S180" s="210"/>
      <c r="T180" s="210"/>
      <c r="U180" s="210"/>
      <c r="V180" s="138"/>
      <c r="W180" s="274">
        <v>109.6453744493392</v>
      </c>
      <c r="X180" s="274">
        <v>112.15</v>
      </c>
      <c r="Y180" s="274">
        <v>785.81816155988849</v>
      </c>
      <c r="Z180" s="274">
        <v>762.46178272980512</v>
      </c>
      <c r="AA180" s="274">
        <v>1241.4099999999999</v>
      </c>
      <c r="AB180" s="274">
        <v>888.99</v>
      </c>
      <c r="AC180" s="274">
        <v>993.03000000000009</v>
      </c>
      <c r="AD180" s="274">
        <v>997.12999999999988</v>
      </c>
      <c r="AE180" s="274">
        <v>1576.5100000000002</v>
      </c>
      <c r="AF180" s="277"/>
      <c r="AG180" s="277"/>
      <c r="AH180" s="276"/>
      <c r="AI180" s="276">
        <f>SUM(W180:AH180)</f>
        <v>7467.1453187390325</v>
      </c>
      <c r="AJ180" s="138">
        <f>AI180+V180</f>
        <v>7467.1453187390325</v>
      </c>
      <c r="AK180" s="377" t="s">
        <v>8</v>
      </c>
    </row>
    <row r="181" spans="1:37" x14ac:dyDescent="0.2">
      <c r="A181" s="10" t="s">
        <v>25</v>
      </c>
      <c r="B181" s="158">
        <v>135.13999999999999</v>
      </c>
      <c r="C181" s="157">
        <v>4.0599999999999996</v>
      </c>
      <c r="D181" s="157">
        <f>(B181*C181)</f>
        <v>548.66839999999991</v>
      </c>
      <c r="E181" s="10" t="s">
        <v>9</v>
      </c>
      <c r="F181" s="127"/>
      <c r="G181" s="214"/>
      <c r="H181" s="214"/>
      <c r="I181" s="138">
        <v>0</v>
      </c>
      <c r="J181" s="214"/>
      <c r="K181" s="214"/>
      <c r="L181" s="214"/>
      <c r="M181" s="214"/>
      <c r="N181" s="214"/>
      <c r="O181" s="214"/>
      <c r="P181" s="214"/>
      <c r="Q181" s="210"/>
      <c r="R181" s="210"/>
      <c r="S181" s="210"/>
      <c r="T181" s="210">
        <v>299.39110136683257</v>
      </c>
      <c r="U181" s="210">
        <v>398.22094215021571</v>
      </c>
      <c r="V181" s="138">
        <f>SUM(J181:U181)</f>
        <v>697.61204351704828</v>
      </c>
      <c r="W181" s="277"/>
      <c r="X181" s="277"/>
      <c r="Y181" s="277"/>
      <c r="Z181" s="277"/>
      <c r="AA181" s="277"/>
      <c r="AB181" s="277"/>
      <c r="AC181" s="277"/>
      <c r="AD181" s="277"/>
      <c r="AE181" s="277"/>
      <c r="AF181" s="277"/>
      <c r="AG181" s="277"/>
      <c r="AH181" s="276"/>
      <c r="AI181" s="276"/>
      <c r="AJ181" s="138">
        <f>AI181+V181</f>
        <v>697.61204351704828</v>
      </c>
      <c r="AK181" s="377" t="s">
        <v>9</v>
      </c>
    </row>
    <row r="182" spans="1:37" x14ac:dyDescent="0.2">
      <c r="A182" s="10" t="s">
        <v>82</v>
      </c>
      <c r="B182" s="158"/>
      <c r="C182" s="157"/>
      <c r="D182" s="157"/>
      <c r="E182" s="10" t="s">
        <v>81</v>
      </c>
      <c r="F182" s="127"/>
      <c r="G182" s="214"/>
      <c r="H182" s="214"/>
      <c r="I182" s="138">
        <v>0</v>
      </c>
      <c r="J182" s="214"/>
      <c r="K182" s="214"/>
      <c r="L182" s="214"/>
      <c r="M182" s="214"/>
      <c r="N182" s="210"/>
      <c r="O182" s="210"/>
      <c r="P182" s="210"/>
      <c r="Q182" s="210"/>
      <c r="R182" s="210"/>
      <c r="S182" s="214"/>
      <c r="T182" s="214"/>
      <c r="U182" s="214"/>
      <c r="V182" s="138"/>
      <c r="W182" s="277"/>
      <c r="X182" s="274"/>
      <c r="Y182" s="274"/>
      <c r="Z182" s="274"/>
      <c r="AA182" s="274"/>
      <c r="AB182" s="274"/>
      <c r="AC182" s="274"/>
      <c r="AD182" s="274"/>
      <c r="AE182" s="274"/>
      <c r="AF182" s="274"/>
      <c r="AG182" s="274"/>
      <c r="AH182" s="274"/>
      <c r="AI182" s="278"/>
      <c r="AJ182" s="138"/>
      <c r="AK182" s="377" t="s">
        <v>81</v>
      </c>
    </row>
    <row r="183" spans="1:37" x14ac:dyDescent="0.2">
      <c r="A183" s="11" t="s">
        <v>84</v>
      </c>
      <c r="B183" s="163"/>
      <c r="C183" s="162"/>
      <c r="D183" s="162"/>
      <c r="E183" s="11" t="s">
        <v>83</v>
      </c>
      <c r="F183" s="127"/>
      <c r="G183" s="214"/>
      <c r="H183" s="214"/>
      <c r="I183" s="138">
        <v>0</v>
      </c>
      <c r="J183" s="214"/>
      <c r="K183" s="214"/>
      <c r="L183" s="214"/>
      <c r="M183" s="210"/>
      <c r="N183" s="210"/>
      <c r="O183" s="210"/>
      <c r="P183" s="210"/>
      <c r="Q183" s="210"/>
      <c r="R183" s="210"/>
      <c r="S183" s="210"/>
      <c r="T183" s="210"/>
      <c r="U183" s="210"/>
      <c r="V183" s="138"/>
      <c r="W183" s="274"/>
      <c r="X183" s="274"/>
      <c r="Y183" s="274"/>
      <c r="Z183" s="274"/>
      <c r="AA183" s="274"/>
      <c r="AB183" s="274"/>
      <c r="AC183" s="274"/>
      <c r="AD183" s="274"/>
      <c r="AE183" s="274"/>
      <c r="AF183" s="277"/>
      <c r="AG183" s="277"/>
      <c r="AH183" s="276"/>
      <c r="AI183" s="276"/>
      <c r="AJ183" s="138"/>
      <c r="AK183" s="378" t="s">
        <v>83</v>
      </c>
    </row>
    <row r="184" spans="1:37" x14ac:dyDescent="0.2">
      <c r="A184" s="11" t="s">
        <v>26</v>
      </c>
      <c r="B184" s="163"/>
      <c r="C184" s="162"/>
      <c r="D184" s="162"/>
      <c r="E184" s="11" t="s">
        <v>10</v>
      </c>
      <c r="F184" s="127"/>
      <c r="G184" s="214"/>
      <c r="H184" s="209"/>
      <c r="I184" s="138">
        <v>0</v>
      </c>
      <c r="J184" s="210"/>
      <c r="K184" s="210"/>
      <c r="L184" s="214"/>
      <c r="M184" s="214"/>
      <c r="N184" s="210"/>
      <c r="O184" s="210"/>
      <c r="P184" s="210"/>
      <c r="Q184" s="210"/>
      <c r="R184" s="210"/>
      <c r="S184" s="210"/>
      <c r="T184" s="210"/>
      <c r="U184" s="210"/>
      <c r="V184" s="138"/>
      <c r="W184" s="277"/>
      <c r="X184" s="277"/>
      <c r="Y184" s="277"/>
      <c r="Z184" s="277"/>
      <c r="AA184" s="277"/>
      <c r="AB184" s="277"/>
      <c r="AC184" s="277"/>
      <c r="AD184" s="277"/>
      <c r="AE184" s="277"/>
      <c r="AF184" s="277"/>
      <c r="AG184" s="277"/>
      <c r="AH184" s="276"/>
      <c r="AI184" s="276"/>
      <c r="AJ184" s="138"/>
      <c r="AK184" s="378" t="s">
        <v>10</v>
      </c>
    </row>
    <row r="185" spans="1:37" x14ac:dyDescent="0.2">
      <c r="A185" s="13" t="s">
        <v>27</v>
      </c>
      <c r="B185" s="168"/>
      <c r="C185" s="167"/>
      <c r="D185" s="167"/>
      <c r="E185" s="13" t="s">
        <v>11</v>
      </c>
      <c r="F185" s="127"/>
      <c r="G185" s="214"/>
      <c r="H185" s="214"/>
      <c r="I185" s="138">
        <v>0</v>
      </c>
      <c r="J185" s="214"/>
      <c r="K185" s="214"/>
      <c r="L185" s="214"/>
      <c r="M185" s="214"/>
      <c r="N185" s="214"/>
      <c r="O185" s="214"/>
      <c r="P185" s="214"/>
      <c r="Q185" s="214"/>
      <c r="R185" s="214"/>
      <c r="S185" s="214"/>
      <c r="T185" s="214"/>
      <c r="U185" s="214"/>
      <c r="V185" s="138"/>
      <c r="W185" s="274"/>
      <c r="X185" s="274"/>
      <c r="Y185" s="274"/>
      <c r="Z185" s="277"/>
      <c r="AA185" s="277"/>
      <c r="AB185" s="277"/>
      <c r="AC185" s="277"/>
      <c r="AD185" s="277"/>
      <c r="AE185" s="277"/>
      <c r="AF185" s="277"/>
      <c r="AG185" s="277"/>
      <c r="AH185" s="276"/>
      <c r="AI185" s="276"/>
      <c r="AJ185" s="138"/>
      <c r="AK185" s="379" t="s">
        <v>11</v>
      </c>
    </row>
    <row r="186" spans="1:37" x14ac:dyDescent="0.2">
      <c r="A186" s="13" t="s">
        <v>28</v>
      </c>
      <c r="B186" s="168"/>
      <c r="C186" s="167"/>
      <c r="D186" s="167"/>
      <c r="E186" s="13" t="s">
        <v>12</v>
      </c>
      <c r="F186" s="127"/>
      <c r="G186" s="191"/>
      <c r="H186" s="214"/>
      <c r="I186" s="138">
        <v>0</v>
      </c>
      <c r="J186" s="214"/>
      <c r="K186" s="214"/>
      <c r="L186" s="214"/>
      <c r="M186" s="214"/>
      <c r="N186" s="214"/>
      <c r="O186" s="214"/>
      <c r="P186" s="214"/>
      <c r="Q186" s="214"/>
      <c r="R186" s="214"/>
      <c r="S186" s="214"/>
      <c r="T186" s="214"/>
      <c r="U186" s="214"/>
      <c r="V186" s="138"/>
      <c r="W186" s="274"/>
      <c r="X186" s="274"/>
      <c r="Y186" s="274"/>
      <c r="Z186" s="277"/>
      <c r="AA186" s="277"/>
      <c r="AB186" s="277"/>
      <c r="AC186" s="277"/>
      <c r="AD186" s="277"/>
      <c r="AE186" s="277"/>
      <c r="AF186" s="277"/>
      <c r="AG186" s="277"/>
      <c r="AH186" s="276"/>
      <c r="AI186" s="276"/>
      <c r="AJ186" s="138"/>
      <c r="AK186" s="379" t="s">
        <v>12</v>
      </c>
    </row>
    <row r="187" spans="1:37" x14ac:dyDescent="0.2">
      <c r="A187" s="13" t="s">
        <v>29</v>
      </c>
      <c r="B187" s="168"/>
      <c r="C187" s="167"/>
      <c r="D187" s="167"/>
      <c r="E187" s="13" t="s">
        <v>13</v>
      </c>
      <c r="F187" s="127"/>
      <c r="G187" s="191"/>
      <c r="H187" s="214"/>
      <c r="I187" s="138">
        <v>0</v>
      </c>
      <c r="J187" s="214"/>
      <c r="K187" s="214"/>
      <c r="L187" s="214"/>
      <c r="M187" s="214"/>
      <c r="N187" s="214"/>
      <c r="O187" s="214"/>
      <c r="P187" s="214"/>
      <c r="Q187" s="214"/>
      <c r="R187" s="214"/>
      <c r="S187" s="214"/>
      <c r="T187" s="214"/>
      <c r="U187" s="214"/>
      <c r="V187" s="138"/>
      <c r="W187" s="277"/>
      <c r="X187" s="274"/>
      <c r="Y187" s="274"/>
      <c r="Z187" s="274"/>
      <c r="AA187" s="277"/>
      <c r="AB187" s="277"/>
      <c r="AC187" s="277"/>
      <c r="AD187" s="277"/>
      <c r="AE187" s="277"/>
      <c r="AF187" s="277"/>
      <c r="AG187" s="277"/>
      <c r="AH187" s="276"/>
      <c r="AI187" s="276"/>
      <c r="AJ187" s="138"/>
      <c r="AK187" s="379" t="s">
        <v>13</v>
      </c>
    </row>
    <row r="188" spans="1:37" x14ac:dyDescent="0.2">
      <c r="A188" s="13" t="s">
        <v>30</v>
      </c>
      <c r="B188" s="168"/>
      <c r="C188" s="167"/>
      <c r="D188" s="167"/>
      <c r="E188" s="13" t="s">
        <v>14</v>
      </c>
      <c r="F188" s="127"/>
      <c r="G188" s="191"/>
      <c r="H188" s="214"/>
      <c r="I188" s="138">
        <v>0</v>
      </c>
      <c r="J188" s="214"/>
      <c r="K188" s="214"/>
      <c r="L188" s="214"/>
      <c r="M188" s="214"/>
      <c r="N188" s="214"/>
      <c r="O188" s="214"/>
      <c r="P188" s="214"/>
      <c r="Q188" s="214"/>
      <c r="R188" s="214"/>
      <c r="S188" s="214"/>
      <c r="T188" s="214"/>
      <c r="U188" s="214"/>
      <c r="V188" s="138"/>
      <c r="W188" s="277"/>
      <c r="X188" s="274"/>
      <c r="Y188" s="274"/>
      <c r="Z188" s="274"/>
      <c r="AA188" s="277"/>
      <c r="AB188" s="277"/>
      <c r="AC188" s="277"/>
      <c r="AD188" s="277"/>
      <c r="AE188" s="277"/>
      <c r="AF188" s="277"/>
      <c r="AG188" s="277"/>
      <c r="AH188" s="276"/>
      <c r="AI188" s="276"/>
      <c r="AJ188" s="138"/>
      <c r="AK188" s="379" t="s">
        <v>14</v>
      </c>
    </row>
    <row r="189" spans="1:37" x14ac:dyDescent="0.2">
      <c r="A189" s="13" t="s">
        <v>31</v>
      </c>
      <c r="B189" s="168"/>
      <c r="C189" s="167"/>
      <c r="D189" s="167"/>
      <c r="E189" s="13" t="s">
        <v>15</v>
      </c>
      <c r="F189" s="127"/>
      <c r="G189" s="191"/>
      <c r="H189" s="214"/>
      <c r="I189" s="138">
        <v>0</v>
      </c>
      <c r="J189" s="214"/>
      <c r="K189" s="214"/>
      <c r="L189" s="214"/>
      <c r="M189" s="214"/>
      <c r="N189" s="214"/>
      <c r="O189" s="214"/>
      <c r="P189" s="214"/>
      <c r="Q189" s="214"/>
      <c r="R189" s="214"/>
      <c r="S189" s="214"/>
      <c r="T189" s="214"/>
      <c r="U189" s="214"/>
      <c r="V189" s="138"/>
      <c r="W189" s="277"/>
      <c r="X189" s="277"/>
      <c r="Y189" s="277"/>
      <c r="Z189" s="277"/>
      <c r="AA189" s="274"/>
      <c r="AB189" s="274"/>
      <c r="AC189" s="274"/>
      <c r="AD189" s="274"/>
      <c r="AE189" s="277"/>
      <c r="AF189" s="277"/>
      <c r="AG189" s="277"/>
      <c r="AH189" s="276"/>
      <c r="AI189" s="276"/>
      <c r="AJ189" s="138"/>
      <c r="AK189" s="379" t="s">
        <v>15</v>
      </c>
    </row>
    <row r="190" spans="1:37" x14ac:dyDescent="0.2">
      <c r="A190" s="13" t="s">
        <v>32</v>
      </c>
      <c r="B190" s="168"/>
      <c r="C190" s="167"/>
      <c r="D190" s="167"/>
      <c r="E190" s="13" t="s">
        <v>16</v>
      </c>
      <c r="F190" s="218"/>
      <c r="G190" s="219"/>
      <c r="H190" s="220"/>
      <c r="I190" s="221">
        <v>0</v>
      </c>
      <c r="J190" s="220"/>
      <c r="K190" s="220"/>
      <c r="L190" s="220"/>
      <c r="M190" s="220"/>
      <c r="N190" s="220"/>
      <c r="O190" s="220"/>
      <c r="P190" s="220"/>
      <c r="Q190" s="220"/>
      <c r="R190" s="220"/>
      <c r="S190" s="220"/>
      <c r="T190" s="220"/>
      <c r="U190" s="220"/>
      <c r="V190" s="138"/>
      <c r="W190" s="279"/>
      <c r="X190" s="279"/>
      <c r="Y190" s="279"/>
      <c r="Z190" s="279"/>
      <c r="AA190" s="279"/>
      <c r="AB190" s="279"/>
      <c r="AC190" s="279"/>
      <c r="AD190" s="279"/>
      <c r="AE190" s="280"/>
      <c r="AF190" s="280"/>
      <c r="AG190" s="280"/>
      <c r="AH190" s="281"/>
      <c r="AI190" s="276"/>
      <c r="AJ190" s="138"/>
      <c r="AK190" s="379" t="s">
        <v>16</v>
      </c>
    </row>
    <row r="191" spans="1:37" x14ac:dyDescent="0.2">
      <c r="A191" s="4" t="s">
        <v>136</v>
      </c>
      <c r="B191" s="30">
        <f>SUM(B177:B190)</f>
        <v>385</v>
      </c>
      <c r="C191" s="26"/>
      <c r="D191" s="282">
        <f>SUM(D177:D190)</f>
        <v>1563.1</v>
      </c>
      <c r="E191" s="3" t="s">
        <v>140</v>
      </c>
      <c r="F191" s="225">
        <v>0</v>
      </c>
      <c r="G191" s="226">
        <v>0</v>
      </c>
      <c r="H191" s="226">
        <v>0</v>
      </c>
      <c r="I191" s="201">
        <v>0</v>
      </c>
      <c r="J191" s="226"/>
      <c r="K191" s="226"/>
      <c r="L191" s="226"/>
      <c r="M191" s="226"/>
      <c r="N191" s="226"/>
      <c r="O191" s="226"/>
      <c r="P191" s="226"/>
      <c r="Q191" s="226"/>
      <c r="R191" s="226"/>
      <c r="S191" s="226">
        <f>SUM(S178:S190)</f>
        <v>333.40999999999997</v>
      </c>
      <c r="T191" s="226">
        <f>SUM(T178:T190)</f>
        <v>560.80999999999995</v>
      </c>
      <c r="U191" s="226">
        <f>SUM(U178:U190)</f>
        <v>669.31999999999994</v>
      </c>
      <c r="V191" s="146">
        <f>SUM(V178:V190)</f>
        <v>1563.54</v>
      </c>
      <c r="W191" s="283">
        <f>SUM(W172:W190)</f>
        <v>276.55</v>
      </c>
      <c r="X191" s="283">
        <f t="shared" ref="X191:AE191" si="17">SUM(X172:X190)</f>
        <v>290.82</v>
      </c>
      <c r="Y191" s="283">
        <f t="shared" si="17"/>
        <v>1270.7599999999998</v>
      </c>
      <c r="Z191" s="283">
        <f t="shared" si="17"/>
        <v>1232.9900000000002</v>
      </c>
      <c r="AA191" s="283">
        <f t="shared" si="17"/>
        <v>1241.4099999999999</v>
      </c>
      <c r="AB191" s="283">
        <f t="shared" si="17"/>
        <v>888.99</v>
      </c>
      <c r="AC191" s="283">
        <f t="shared" si="17"/>
        <v>993.03000000000009</v>
      </c>
      <c r="AD191" s="283">
        <f t="shared" si="17"/>
        <v>997.12999999999988</v>
      </c>
      <c r="AE191" s="283">
        <f t="shared" si="17"/>
        <v>1576.5100000000002</v>
      </c>
      <c r="AF191" s="283"/>
      <c r="AG191" s="283"/>
      <c r="AH191" s="283"/>
      <c r="AI191" s="146">
        <f>SUM(W191:AH191)</f>
        <v>8768.1899999999987</v>
      </c>
      <c r="AJ191" s="146">
        <f>SUM(AJ177:AJ190)</f>
        <v>10331.73</v>
      </c>
    </row>
    <row r="198" spans="24:24" x14ac:dyDescent="0.2">
      <c r="X198" s="26"/>
    </row>
    <row r="199" spans="24:24" x14ac:dyDescent="0.2">
      <c r="X199" s="26"/>
    </row>
  </sheetData>
  <mergeCells count="43">
    <mergeCell ref="AG17:BD17"/>
    <mergeCell ref="AG16:BI16"/>
    <mergeCell ref="F140:H140"/>
    <mergeCell ref="J140:U140"/>
    <mergeCell ref="I141:I142"/>
    <mergeCell ref="V141:V142"/>
    <mergeCell ref="W141:W142"/>
    <mergeCell ref="AI115:AI116"/>
    <mergeCell ref="AJ115:AJ116"/>
    <mergeCell ref="F114:H114"/>
    <mergeCell ref="J114:U114"/>
    <mergeCell ref="W114:AH114"/>
    <mergeCell ref="I115:I116"/>
    <mergeCell ref="V115:V116"/>
    <mergeCell ref="F87:H87"/>
    <mergeCell ref="J87:U87"/>
    <mergeCell ref="W87:AH87"/>
    <mergeCell ref="F34:H34"/>
    <mergeCell ref="J34:U34"/>
    <mergeCell ref="W34:AH34"/>
    <mergeCell ref="I35:I36"/>
    <mergeCell ref="V35:V36"/>
    <mergeCell ref="F59:H59"/>
    <mergeCell ref="J59:U59"/>
    <mergeCell ref="W59:AH59"/>
    <mergeCell ref="I60:I61"/>
    <mergeCell ref="V60:V61"/>
    <mergeCell ref="A3:F3"/>
    <mergeCell ref="AI170:AI171"/>
    <mergeCell ref="AJ170:AJ171"/>
    <mergeCell ref="F169:H169"/>
    <mergeCell ref="J169:U169"/>
    <mergeCell ref="W169:AH169"/>
    <mergeCell ref="I170:I171"/>
    <mergeCell ref="V170:V171"/>
    <mergeCell ref="I88:I89"/>
    <mergeCell ref="V88:V89"/>
    <mergeCell ref="AI88:AI89"/>
    <mergeCell ref="AJ88:AJ89"/>
    <mergeCell ref="AI35:AI36"/>
    <mergeCell ref="AJ35:AJ36"/>
    <mergeCell ref="AI60:AI61"/>
    <mergeCell ref="AJ60:AJ6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876AE-3023-BC47-8FE1-23D04ACCB670}">
  <dimension ref="A1:AN23"/>
  <sheetViews>
    <sheetView zoomScale="90" zoomScaleNormal="90" workbookViewId="0">
      <selection activeCell="A2" sqref="A2"/>
    </sheetView>
  </sheetViews>
  <sheetFormatPr baseColWidth="10" defaultRowHeight="16" x14ac:dyDescent="0.2"/>
  <cols>
    <col min="1" max="1" width="45" customWidth="1"/>
    <col min="2" max="2" width="78" customWidth="1"/>
    <col min="35" max="35" width="12" customWidth="1"/>
    <col min="39" max="39" width="47.5" customWidth="1"/>
    <col min="40" max="40" width="34.5" customWidth="1"/>
  </cols>
  <sheetData>
    <row r="1" spans="1:40" ht="31" customHeight="1" x14ac:dyDescent="0.25">
      <c r="A1" s="403" t="s">
        <v>171</v>
      </c>
      <c r="B1" s="403"/>
      <c r="C1" s="403"/>
      <c r="D1" s="403"/>
      <c r="E1" s="403"/>
      <c r="F1" s="403"/>
      <c r="G1" s="403"/>
      <c r="H1" s="403"/>
      <c r="I1" s="403"/>
    </row>
    <row r="2" spans="1:40" ht="31" customHeight="1" x14ac:dyDescent="0.3">
      <c r="A2" s="28"/>
      <c r="B2" s="29"/>
      <c r="C2" s="29"/>
      <c r="D2" s="29"/>
      <c r="E2" s="29"/>
      <c r="F2" s="29"/>
    </row>
    <row r="3" spans="1:40" ht="35" customHeight="1" thickBot="1" x14ac:dyDescent="0.25">
      <c r="A3" t="s">
        <v>96</v>
      </c>
      <c r="B3" t="s">
        <v>34</v>
      </c>
      <c r="C3" t="s">
        <v>35</v>
      </c>
      <c r="D3" t="s">
        <v>36</v>
      </c>
      <c r="E3" t="s">
        <v>37</v>
      </c>
      <c r="F3" s="1">
        <v>43739</v>
      </c>
      <c r="G3" s="1">
        <v>43770</v>
      </c>
      <c r="H3" s="1">
        <v>43800</v>
      </c>
      <c r="I3" s="1">
        <v>43831</v>
      </c>
      <c r="J3" s="1">
        <v>43862</v>
      </c>
      <c r="K3" s="1">
        <v>43891</v>
      </c>
      <c r="L3" s="1">
        <v>43922</v>
      </c>
      <c r="M3" s="1">
        <v>43952</v>
      </c>
      <c r="N3" s="1">
        <v>43983</v>
      </c>
      <c r="O3" s="1">
        <v>44013</v>
      </c>
      <c r="P3" s="1">
        <v>44044</v>
      </c>
      <c r="Q3" s="1">
        <v>44075</v>
      </c>
      <c r="R3" s="1">
        <v>44105</v>
      </c>
      <c r="S3" s="1">
        <v>44136</v>
      </c>
      <c r="T3" s="1">
        <v>44166</v>
      </c>
      <c r="U3" s="1">
        <v>44197</v>
      </c>
      <c r="V3" s="1">
        <v>44228</v>
      </c>
      <c r="W3" s="1">
        <v>44256</v>
      </c>
      <c r="X3" s="1">
        <v>44287</v>
      </c>
      <c r="Y3" s="1">
        <v>44317</v>
      </c>
      <c r="Z3" s="1">
        <v>44348</v>
      </c>
      <c r="AA3" s="1">
        <v>44378</v>
      </c>
      <c r="AB3" s="1">
        <v>44409</v>
      </c>
      <c r="AC3" s="1">
        <v>44440</v>
      </c>
      <c r="AD3" s="1">
        <v>44470</v>
      </c>
      <c r="AE3" s="1">
        <v>44501</v>
      </c>
      <c r="AF3" s="1">
        <v>44531</v>
      </c>
    </row>
    <row r="4" spans="1:40" ht="38" customHeight="1" thickBot="1" x14ac:dyDescent="0.3">
      <c r="A4" s="358" t="s">
        <v>38</v>
      </c>
      <c r="B4" s="360" t="s">
        <v>39</v>
      </c>
      <c r="C4" s="12" t="s">
        <v>40</v>
      </c>
      <c r="D4" s="16">
        <v>43739</v>
      </c>
      <c r="E4" s="16">
        <v>44561</v>
      </c>
      <c r="F4" s="346"/>
      <c r="G4" s="346"/>
      <c r="H4" s="347"/>
      <c r="I4" s="348"/>
      <c r="J4" s="348"/>
      <c r="K4" s="348"/>
      <c r="L4" s="348"/>
      <c r="M4" s="348"/>
      <c r="N4" s="348"/>
      <c r="O4" s="348"/>
      <c r="P4" s="348"/>
      <c r="Q4" s="348"/>
      <c r="R4" s="348"/>
      <c r="S4" s="348"/>
      <c r="T4" s="348"/>
      <c r="U4" s="349"/>
      <c r="V4" s="349"/>
      <c r="W4" s="350"/>
      <c r="X4" s="349"/>
      <c r="Y4" s="350"/>
      <c r="Z4" s="350"/>
      <c r="AA4" s="350"/>
      <c r="AB4" s="350"/>
      <c r="AC4" s="350"/>
      <c r="AD4" s="350"/>
      <c r="AE4" s="350"/>
      <c r="AF4" s="355" t="s">
        <v>86</v>
      </c>
      <c r="AI4" s="367" t="s">
        <v>86</v>
      </c>
      <c r="AJ4" s="439" t="s">
        <v>170</v>
      </c>
      <c r="AK4" s="439"/>
      <c r="AL4" s="439"/>
      <c r="AM4" s="439"/>
      <c r="AN4" s="439"/>
    </row>
    <row r="5" spans="1:40" ht="43" customHeight="1" thickBot="1" x14ac:dyDescent="0.3">
      <c r="A5" s="358" t="s">
        <v>38</v>
      </c>
      <c r="B5" s="360" t="s">
        <v>55</v>
      </c>
      <c r="C5" s="12" t="s">
        <v>41</v>
      </c>
      <c r="D5" s="16">
        <v>43800</v>
      </c>
      <c r="E5" s="16">
        <v>44561</v>
      </c>
      <c r="F5" s="349"/>
      <c r="G5" s="349"/>
      <c r="H5" s="347"/>
      <c r="I5" s="348"/>
      <c r="J5" s="348"/>
      <c r="K5" s="348"/>
      <c r="L5" s="348"/>
      <c r="M5" s="348"/>
      <c r="N5" s="348"/>
      <c r="O5" s="348"/>
      <c r="P5" s="348"/>
      <c r="Q5" s="348"/>
      <c r="R5" s="348"/>
      <c r="S5" s="348"/>
      <c r="T5" s="348"/>
      <c r="U5" s="349"/>
      <c r="V5" s="349"/>
      <c r="W5" s="350"/>
      <c r="X5" s="350"/>
      <c r="Y5" s="350"/>
      <c r="Z5" s="350"/>
      <c r="AA5" s="350"/>
      <c r="AB5" s="350"/>
      <c r="AC5" s="350"/>
      <c r="AD5" s="350"/>
      <c r="AE5" s="350"/>
      <c r="AF5" s="350"/>
      <c r="AI5" s="367" t="s">
        <v>87</v>
      </c>
      <c r="AJ5" s="439" t="s">
        <v>168</v>
      </c>
      <c r="AK5" s="439"/>
      <c r="AL5" s="439"/>
      <c r="AM5" s="439"/>
      <c r="AN5" s="439"/>
    </row>
    <row r="6" spans="1:40" ht="38" customHeight="1" thickBot="1" x14ac:dyDescent="0.3">
      <c r="A6" s="358" t="s">
        <v>38</v>
      </c>
      <c r="B6" s="360" t="s">
        <v>54</v>
      </c>
      <c r="C6" s="12" t="s">
        <v>42</v>
      </c>
      <c r="D6" s="16">
        <v>43800</v>
      </c>
      <c r="E6" s="16">
        <v>44561</v>
      </c>
      <c r="F6" s="349"/>
      <c r="G6" s="349"/>
      <c r="H6" s="347"/>
      <c r="I6" s="348"/>
      <c r="J6" s="348"/>
      <c r="K6" s="348"/>
      <c r="L6" s="348"/>
      <c r="M6" s="348"/>
      <c r="N6" s="348"/>
      <c r="O6" s="348"/>
      <c r="P6" s="348"/>
      <c r="Q6" s="348"/>
      <c r="R6" s="348"/>
      <c r="S6" s="348"/>
      <c r="T6" s="348"/>
      <c r="U6" s="349"/>
      <c r="V6" s="349"/>
      <c r="W6" s="350"/>
      <c r="X6" s="350"/>
      <c r="Y6" s="350"/>
      <c r="Z6" s="350"/>
      <c r="AA6" s="350"/>
      <c r="AB6" s="350"/>
      <c r="AC6" s="350"/>
      <c r="AD6" s="350"/>
      <c r="AE6" s="350"/>
      <c r="AF6" s="355" t="s">
        <v>88</v>
      </c>
      <c r="AI6" s="367" t="s">
        <v>88</v>
      </c>
      <c r="AJ6" s="439" t="s">
        <v>169</v>
      </c>
      <c r="AK6" s="439"/>
      <c r="AL6" s="439"/>
      <c r="AM6" s="439"/>
      <c r="AN6" s="439"/>
    </row>
    <row r="7" spans="1:40" ht="31" customHeight="1" thickBot="1" x14ac:dyDescent="0.3">
      <c r="A7" s="358" t="s">
        <v>38</v>
      </c>
      <c r="B7" s="360" t="s">
        <v>53</v>
      </c>
      <c r="C7" s="12" t="s">
        <v>43</v>
      </c>
      <c r="D7" s="16">
        <v>43800</v>
      </c>
      <c r="E7" s="16">
        <v>44196</v>
      </c>
      <c r="F7" s="349"/>
      <c r="G7" s="349"/>
      <c r="H7" s="347"/>
      <c r="I7" s="349"/>
      <c r="J7" s="348"/>
      <c r="K7" s="348"/>
      <c r="L7" s="348"/>
      <c r="M7" s="348"/>
      <c r="N7" s="349"/>
      <c r="O7" s="349"/>
      <c r="P7" s="349"/>
      <c r="Q7" s="349"/>
      <c r="R7" s="349"/>
      <c r="S7" s="348"/>
      <c r="T7" s="354" t="s">
        <v>87</v>
      </c>
      <c r="U7" s="349"/>
      <c r="V7" s="349"/>
      <c r="W7" s="349"/>
      <c r="X7" s="349"/>
      <c r="Y7" s="349"/>
      <c r="Z7" s="349"/>
      <c r="AA7" s="349"/>
      <c r="AB7" s="349"/>
      <c r="AC7" s="349"/>
      <c r="AD7" s="349"/>
      <c r="AE7" s="349"/>
      <c r="AF7" s="349"/>
      <c r="AI7" s="367" t="s">
        <v>89</v>
      </c>
      <c r="AJ7" s="439" t="s">
        <v>161</v>
      </c>
      <c r="AK7" s="439"/>
      <c r="AL7" s="439"/>
      <c r="AM7" s="439"/>
      <c r="AN7" s="439"/>
    </row>
    <row r="8" spans="1:40" ht="31" customHeight="1" thickBot="1" x14ac:dyDescent="0.3">
      <c r="A8" s="358" t="s">
        <v>38</v>
      </c>
      <c r="B8" s="360" t="s">
        <v>56</v>
      </c>
      <c r="C8" s="12" t="s">
        <v>44</v>
      </c>
      <c r="D8" s="16">
        <v>44287</v>
      </c>
      <c r="E8" s="16">
        <v>44333</v>
      </c>
      <c r="F8" s="349"/>
      <c r="G8" s="349"/>
      <c r="H8" s="351"/>
      <c r="I8" s="349"/>
      <c r="J8" s="349"/>
      <c r="K8" s="349"/>
      <c r="L8" s="349"/>
      <c r="M8" s="349"/>
      <c r="N8" s="349"/>
      <c r="O8" s="349"/>
      <c r="P8" s="349"/>
      <c r="Q8" s="349"/>
      <c r="R8" s="349"/>
      <c r="S8" s="349"/>
      <c r="T8" s="349"/>
      <c r="U8" s="349"/>
      <c r="V8" s="349"/>
      <c r="W8" s="349"/>
      <c r="X8" s="350"/>
      <c r="Y8" s="350"/>
      <c r="Z8" s="349"/>
      <c r="AA8" s="349"/>
      <c r="AB8" s="349"/>
      <c r="AC8" s="349"/>
      <c r="AD8" s="349"/>
      <c r="AE8" s="349"/>
      <c r="AF8" s="349"/>
      <c r="AI8" s="367" t="s">
        <v>90</v>
      </c>
      <c r="AJ8" s="439" t="s">
        <v>162</v>
      </c>
      <c r="AK8" s="439"/>
      <c r="AL8" s="439"/>
      <c r="AM8" s="439"/>
      <c r="AN8" s="439"/>
    </row>
    <row r="9" spans="1:40" ht="31" customHeight="1" thickBot="1" x14ac:dyDescent="0.3">
      <c r="A9" s="359" t="s">
        <v>45</v>
      </c>
      <c r="B9" s="361" t="s">
        <v>57</v>
      </c>
      <c r="C9" s="9" t="s">
        <v>46</v>
      </c>
      <c r="D9" s="15">
        <v>43800</v>
      </c>
      <c r="E9" s="22" t="s">
        <v>85</v>
      </c>
      <c r="F9" s="349"/>
      <c r="G9" s="349"/>
      <c r="H9" s="347"/>
      <c r="I9" s="348"/>
      <c r="J9" s="348"/>
      <c r="K9" s="348"/>
      <c r="L9" s="348"/>
      <c r="M9" s="348"/>
      <c r="N9" s="348"/>
      <c r="O9" s="348"/>
      <c r="P9" s="348"/>
      <c r="Q9" s="348"/>
      <c r="R9" s="348"/>
      <c r="S9" s="349"/>
      <c r="T9" s="349"/>
      <c r="U9" s="350"/>
      <c r="V9" s="350"/>
      <c r="W9" s="350"/>
      <c r="X9" s="355" t="s">
        <v>89</v>
      </c>
      <c r="Y9" s="349"/>
      <c r="Z9" s="349"/>
      <c r="AA9" s="349"/>
      <c r="AB9" s="349"/>
      <c r="AC9" s="349"/>
      <c r="AD9" s="349"/>
      <c r="AE9" s="349"/>
      <c r="AF9" s="349"/>
      <c r="AI9" s="367" t="s">
        <v>95</v>
      </c>
      <c r="AJ9" s="439" t="s">
        <v>163</v>
      </c>
      <c r="AK9" s="439"/>
      <c r="AL9" s="439"/>
      <c r="AM9" s="439"/>
      <c r="AN9" s="439"/>
    </row>
    <row r="10" spans="1:40" ht="31" customHeight="1" thickBot="1" x14ac:dyDescent="0.3">
      <c r="A10" s="359" t="s">
        <v>45</v>
      </c>
      <c r="B10" s="361" t="s">
        <v>58</v>
      </c>
      <c r="C10" s="9" t="s">
        <v>47</v>
      </c>
      <c r="D10" s="15">
        <v>43770</v>
      </c>
      <c r="E10" s="15">
        <v>44196</v>
      </c>
      <c r="F10" s="349"/>
      <c r="G10" s="346"/>
      <c r="H10" s="351"/>
      <c r="I10" s="349"/>
      <c r="J10" s="349"/>
      <c r="K10" s="348"/>
      <c r="L10" s="348"/>
      <c r="M10" s="348"/>
      <c r="N10" s="348"/>
      <c r="O10" s="348"/>
      <c r="P10" s="348"/>
      <c r="Q10" s="348"/>
      <c r="R10" s="348"/>
      <c r="S10" s="348"/>
      <c r="T10" s="354" t="s">
        <v>90</v>
      </c>
      <c r="U10" s="349"/>
      <c r="V10" s="349"/>
      <c r="W10" s="349"/>
      <c r="X10" s="349"/>
      <c r="Y10" s="349"/>
      <c r="Z10" s="349"/>
      <c r="AA10" s="349"/>
      <c r="AB10" s="349"/>
      <c r="AC10" s="349"/>
      <c r="AD10" s="349"/>
      <c r="AE10" s="349"/>
      <c r="AF10" s="349"/>
      <c r="AI10" s="367" t="s">
        <v>91</v>
      </c>
      <c r="AJ10" s="439" t="s">
        <v>164</v>
      </c>
      <c r="AK10" s="439"/>
      <c r="AL10" s="439"/>
      <c r="AM10" s="439"/>
      <c r="AN10" s="439"/>
    </row>
    <row r="11" spans="1:40" ht="31" customHeight="1" thickBot="1" x14ac:dyDescent="0.3">
      <c r="A11" s="17" t="s">
        <v>48</v>
      </c>
      <c r="B11" s="362" t="s">
        <v>59</v>
      </c>
      <c r="C11" s="10" t="s">
        <v>49</v>
      </c>
      <c r="D11" s="18">
        <v>43739</v>
      </c>
      <c r="E11" s="18">
        <v>44134</v>
      </c>
      <c r="F11" s="346"/>
      <c r="G11" s="349"/>
      <c r="H11" s="351"/>
      <c r="I11" s="349"/>
      <c r="J11" s="349"/>
      <c r="K11" s="349"/>
      <c r="L11" s="349"/>
      <c r="M11" s="349"/>
      <c r="N11" s="348"/>
      <c r="O11" s="348"/>
      <c r="P11" s="348"/>
      <c r="Q11" s="348"/>
      <c r="R11" s="348"/>
      <c r="S11" s="349"/>
      <c r="T11" s="349"/>
      <c r="U11" s="349"/>
      <c r="V11" s="349"/>
      <c r="W11" s="349"/>
      <c r="X11" s="349"/>
      <c r="Y11" s="349"/>
      <c r="Z11" s="349"/>
      <c r="AA11" s="349"/>
      <c r="AB11" s="349"/>
      <c r="AC11" s="349"/>
      <c r="AD11" s="349"/>
      <c r="AE11" s="349"/>
      <c r="AF11" s="349"/>
      <c r="AI11" s="367" t="s">
        <v>92</v>
      </c>
      <c r="AJ11" s="439" t="s">
        <v>165</v>
      </c>
      <c r="AK11" s="439"/>
      <c r="AL11" s="439"/>
      <c r="AM11" s="439"/>
      <c r="AN11" s="439"/>
    </row>
    <row r="12" spans="1:40" ht="47" customHeight="1" thickBot="1" x14ac:dyDescent="0.3">
      <c r="A12" s="17" t="s">
        <v>48</v>
      </c>
      <c r="B12" s="363" t="s">
        <v>60</v>
      </c>
      <c r="C12" s="10" t="s">
        <v>50</v>
      </c>
      <c r="D12" s="18">
        <v>43739</v>
      </c>
      <c r="E12" s="18">
        <v>44469</v>
      </c>
      <c r="F12" s="346"/>
      <c r="G12" s="346"/>
      <c r="H12" s="351"/>
      <c r="I12" s="349"/>
      <c r="J12" s="349"/>
      <c r="K12" s="349"/>
      <c r="L12" s="349"/>
      <c r="M12" s="349"/>
      <c r="N12" s="348"/>
      <c r="O12" s="348"/>
      <c r="P12" s="348"/>
      <c r="Q12" s="348"/>
      <c r="R12" s="348"/>
      <c r="S12" s="348"/>
      <c r="T12" s="348"/>
      <c r="U12" s="350"/>
      <c r="V12" s="350"/>
      <c r="W12" s="350"/>
      <c r="X12" s="350"/>
      <c r="Y12" s="350"/>
      <c r="Z12" s="350"/>
      <c r="AA12" s="350"/>
      <c r="AB12" s="350"/>
      <c r="AC12" s="355" t="s">
        <v>95</v>
      </c>
      <c r="AD12" s="349"/>
      <c r="AE12" s="349"/>
      <c r="AF12" s="349"/>
      <c r="AI12" s="367" t="s">
        <v>93</v>
      </c>
      <c r="AJ12" s="439" t="s">
        <v>166</v>
      </c>
      <c r="AK12" s="439"/>
      <c r="AL12" s="439"/>
      <c r="AM12" s="439"/>
      <c r="AN12" s="439"/>
    </row>
    <row r="13" spans="1:40" ht="43" customHeight="1" thickBot="1" x14ac:dyDescent="0.3">
      <c r="A13" s="17" t="s">
        <v>48</v>
      </c>
      <c r="B13" s="362" t="s">
        <v>61</v>
      </c>
      <c r="C13" s="10" t="s">
        <v>51</v>
      </c>
      <c r="D13" s="18">
        <v>44044</v>
      </c>
      <c r="E13" s="18">
        <v>44196</v>
      </c>
      <c r="F13" s="349"/>
      <c r="G13" s="349"/>
      <c r="H13" s="351"/>
      <c r="I13" s="349"/>
      <c r="J13" s="349"/>
      <c r="K13" s="349"/>
      <c r="L13" s="349"/>
      <c r="M13" s="349"/>
      <c r="N13" s="349"/>
      <c r="O13" s="349"/>
      <c r="P13" s="348"/>
      <c r="Q13" s="348"/>
      <c r="R13" s="348"/>
      <c r="S13" s="348"/>
      <c r="T13" s="348"/>
      <c r="U13" s="349"/>
      <c r="V13" s="349"/>
      <c r="W13" s="349"/>
      <c r="X13" s="349"/>
      <c r="Y13" s="349"/>
      <c r="Z13" s="349"/>
      <c r="AA13" s="349"/>
      <c r="AB13" s="349"/>
      <c r="AC13" s="349"/>
      <c r="AD13" s="349"/>
      <c r="AE13" s="349"/>
      <c r="AF13" s="349"/>
      <c r="AI13" s="367" t="s">
        <v>94</v>
      </c>
      <c r="AJ13" s="439" t="s">
        <v>167</v>
      </c>
      <c r="AK13" s="439"/>
      <c r="AL13" s="439"/>
      <c r="AM13" s="439"/>
      <c r="AN13" s="439"/>
    </row>
    <row r="14" spans="1:40" ht="41" customHeight="1" thickBot="1" x14ac:dyDescent="0.35">
      <c r="A14" s="299" t="s">
        <v>48</v>
      </c>
      <c r="B14" s="362" t="s">
        <v>62</v>
      </c>
      <c r="C14" s="300" t="s">
        <v>52</v>
      </c>
      <c r="D14" s="18">
        <v>43952</v>
      </c>
      <c r="E14" s="18">
        <v>44561</v>
      </c>
      <c r="F14" s="349"/>
      <c r="G14" s="349"/>
      <c r="H14" s="351"/>
      <c r="I14" s="349"/>
      <c r="J14" s="349"/>
      <c r="K14" s="349"/>
      <c r="L14" s="349"/>
      <c r="M14" s="348"/>
      <c r="N14" s="348"/>
      <c r="O14" s="348"/>
      <c r="P14" s="348"/>
      <c r="Q14" s="348"/>
      <c r="R14" s="349"/>
      <c r="S14" s="349"/>
      <c r="T14" s="349"/>
      <c r="U14" s="349"/>
      <c r="V14" s="350"/>
      <c r="W14" s="350"/>
      <c r="X14" s="350"/>
      <c r="Y14" s="350"/>
      <c r="Z14" s="350"/>
      <c r="AA14" s="350"/>
      <c r="AB14" s="350"/>
      <c r="AC14" s="350"/>
      <c r="AD14" s="350"/>
      <c r="AE14" s="350"/>
      <c r="AF14" s="355" t="s">
        <v>91</v>
      </c>
      <c r="AI14" s="356"/>
      <c r="AJ14" s="356"/>
      <c r="AK14" s="356"/>
      <c r="AL14" s="356"/>
      <c r="AM14" s="356"/>
      <c r="AN14" s="356"/>
    </row>
    <row r="15" spans="1:40" ht="34" customHeight="1" thickBot="1" x14ac:dyDescent="0.25">
      <c r="A15" s="364" t="s">
        <v>63</v>
      </c>
      <c r="B15" s="364" t="s">
        <v>65</v>
      </c>
      <c r="C15" s="302" t="s">
        <v>64</v>
      </c>
      <c r="D15" s="19">
        <v>43922</v>
      </c>
      <c r="E15" s="19">
        <v>44469</v>
      </c>
      <c r="F15" s="349"/>
      <c r="G15" s="349"/>
      <c r="H15" s="351"/>
      <c r="I15" s="349"/>
      <c r="J15" s="349"/>
      <c r="K15" s="349"/>
      <c r="L15" s="348"/>
      <c r="M15" s="348"/>
      <c r="N15" s="348"/>
      <c r="O15" s="348"/>
      <c r="P15" s="348"/>
      <c r="Q15" s="348"/>
      <c r="R15" s="348"/>
      <c r="S15" s="348"/>
      <c r="T15" s="348"/>
      <c r="U15" s="350"/>
      <c r="V15" s="350"/>
      <c r="W15" s="350"/>
      <c r="X15" s="350"/>
      <c r="Y15" s="350"/>
      <c r="Z15" s="350"/>
      <c r="AA15" s="350"/>
      <c r="AB15" s="350"/>
      <c r="AC15" s="355" t="s">
        <v>92</v>
      </c>
      <c r="AD15" s="349"/>
      <c r="AE15" s="349"/>
      <c r="AF15" s="349"/>
    </row>
    <row r="16" spans="1:40" ht="31" customHeight="1" thickBot="1" x14ac:dyDescent="0.25">
      <c r="A16" s="20" t="s">
        <v>63</v>
      </c>
      <c r="B16" s="364" t="s">
        <v>66</v>
      </c>
      <c r="C16" s="11" t="s">
        <v>68</v>
      </c>
      <c r="D16" s="19">
        <v>43800</v>
      </c>
      <c r="E16" s="19">
        <v>44196</v>
      </c>
      <c r="F16" s="349"/>
      <c r="G16" s="349"/>
      <c r="H16" s="347"/>
      <c r="I16" s="352"/>
      <c r="J16" s="352"/>
      <c r="K16" s="349"/>
      <c r="L16" s="349"/>
      <c r="M16" s="348"/>
      <c r="N16" s="348"/>
      <c r="O16" s="348"/>
      <c r="P16" s="348"/>
      <c r="Q16" s="348"/>
      <c r="R16" s="348"/>
      <c r="S16" s="348"/>
      <c r="T16" s="354" t="s">
        <v>93</v>
      </c>
      <c r="U16" s="349"/>
      <c r="V16" s="349"/>
      <c r="W16" s="349"/>
      <c r="X16" s="349"/>
      <c r="Y16" s="349"/>
      <c r="Z16" s="349"/>
      <c r="AA16" s="349"/>
      <c r="AB16" s="349"/>
      <c r="AC16" s="349"/>
      <c r="AD16" s="349"/>
      <c r="AE16" s="349"/>
      <c r="AF16" s="349"/>
    </row>
    <row r="17" spans="1:32" ht="31" customHeight="1" x14ac:dyDescent="0.2">
      <c r="A17" s="14" t="s">
        <v>80</v>
      </c>
      <c r="B17" s="365" t="s">
        <v>74</v>
      </c>
      <c r="C17" s="13" t="s">
        <v>69</v>
      </c>
      <c r="D17" s="305">
        <v>44197</v>
      </c>
      <c r="E17" s="305">
        <v>44286</v>
      </c>
      <c r="F17" s="349"/>
      <c r="G17" s="349"/>
      <c r="H17" s="349"/>
      <c r="I17" s="349"/>
      <c r="J17" s="349"/>
      <c r="K17" s="349"/>
      <c r="L17" s="349"/>
      <c r="M17" s="349"/>
      <c r="N17" s="349"/>
      <c r="O17" s="349"/>
      <c r="P17" s="349"/>
      <c r="Q17" s="349"/>
      <c r="R17" s="349"/>
      <c r="S17" s="349"/>
      <c r="T17" s="349"/>
      <c r="U17" s="353"/>
      <c r="V17" s="353"/>
      <c r="W17" s="353"/>
      <c r="X17" s="349"/>
      <c r="Y17" s="349"/>
      <c r="Z17" s="349"/>
      <c r="AA17" s="349"/>
      <c r="AB17" s="349"/>
      <c r="AC17" s="349"/>
      <c r="AD17" s="349"/>
      <c r="AE17" s="349"/>
      <c r="AF17" s="349"/>
    </row>
    <row r="18" spans="1:32" ht="31" customHeight="1" x14ac:dyDescent="0.2">
      <c r="A18" s="14" t="s">
        <v>80</v>
      </c>
      <c r="B18" s="365" t="s">
        <v>75</v>
      </c>
      <c r="C18" s="13" t="s">
        <v>67</v>
      </c>
      <c r="D18" s="305">
        <v>44197</v>
      </c>
      <c r="E18" s="305">
        <v>44286</v>
      </c>
      <c r="F18" s="349"/>
      <c r="G18" s="349"/>
      <c r="H18" s="349"/>
      <c r="I18" s="349"/>
      <c r="J18" s="349"/>
      <c r="K18" s="349"/>
      <c r="L18" s="349"/>
      <c r="M18" s="349"/>
      <c r="N18" s="349"/>
      <c r="O18" s="349"/>
      <c r="P18" s="349"/>
      <c r="Q18" s="349"/>
      <c r="R18" s="349"/>
      <c r="S18" s="349"/>
      <c r="T18" s="349"/>
      <c r="U18" s="353"/>
      <c r="V18" s="353"/>
      <c r="W18" s="353"/>
      <c r="X18" s="349"/>
      <c r="Y18" s="349"/>
      <c r="Z18" s="349"/>
      <c r="AA18" s="349"/>
      <c r="AB18" s="349"/>
      <c r="AC18" s="349"/>
      <c r="AD18" s="349"/>
      <c r="AE18" s="349"/>
      <c r="AF18" s="349"/>
    </row>
    <row r="19" spans="1:32" ht="31" customHeight="1" x14ac:dyDescent="0.2">
      <c r="A19" s="14" t="s">
        <v>80</v>
      </c>
      <c r="B19" s="365" t="s">
        <v>76</v>
      </c>
      <c r="C19" s="13" t="s">
        <v>70</v>
      </c>
      <c r="D19" s="305">
        <v>44228</v>
      </c>
      <c r="E19" s="305">
        <v>44316</v>
      </c>
      <c r="F19" s="349"/>
      <c r="G19" s="349"/>
      <c r="H19" s="349"/>
      <c r="I19" s="349"/>
      <c r="J19" s="349"/>
      <c r="K19" s="349"/>
      <c r="L19" s="349"/>
      <c r="M19" s="349"/>
      <c r="N19" s="349"/>
      <c r="O19" s="349"/>
      <c r="P19" s="349"/>
      <c r="Q19" s="349"/>
      <c r="R19" s="349"/>
      <c r="S19" s="349"/>
      <c r="T19" s="349"/>
      <c r="U19" s="349"/>
      <c r="V19" s="353"/>
      <c r="W19" s="353"/>
      <c r="X19" s="353"/>
      <c r="Y19" s="349"/>
      <c r="Z19" s="349"/>
      <c r="AA19" s="349"/>
      <c r="AB19" s="349"/>
      <c r="AC19" s="349"/>
      <c r="AD19" s="349"/>
      <c r="AE19" s="349"/>
      <c r="AF19" s="349"/>
    </row>
    <row r="20" spans="1:32" ht="31" customHeight="1" x14ac:dyDescent="0.2">
      <c r="A20" s="14" t="s">
        <v>80</v>
      </c>
      <c r="B20" s="365" t="s">
        <v>77</v>
      </c>
      <c r="C20" s="13" t="s">
        <v>71</v>
      </c>
      <c r="D20" s="305">
        <v>44228</v>
      </c>
      <c r="E20" s="305">
        <v>44316</v>
      </c>
      <c r="F20" s="349"/>
      <c r="G20" s="349"/>
      <c r="H20" s="349"/>
      <c r="I20" s="349"/>
      <c r="J20" s="349"/>
      <c r="K20" s="349"/>
      <c r="L20" s="349"/>
      <c r="M20" s="349"/>
      <c r="N20" s="349"/>
      <c r="O20" s="349"/>
      <c r="P20" s="349"/>
      <c r="Q20" s="349"/>
      <c r="R20" s="349"/>
      <c r="S20" s="349"/>
      <c r="T20" s="349"/>
      <c r="U20" s="349"/>
      <c r="V20" s="353"/>
      <c r="W20" s="353"/>
      <c r="X20" s="353"/>
      <c r="Y20" s="349"/>
      <c r="Z20" s="349"/>
      <c r="AA20" s="349"/>
      <c r="AB20" s="349"/>
      <c r="AC20" s="349"/>
      <c r="AD20" s="349"/>
      <c r="AE20" s="349"/>
      <c r="AF20" s="349"/>
    </row>
    <row r="21" spans="1:32" ht="31" customHeight="1" thickBot="1" x14ac:dyDescent="0.25">
      <c r="A21" s="14" t="s">
        <v>80</v>
      </c>
      <c r="B21" s="365" t="s">
        <v>78</v>
      </c>
      <c r="C21" s="13" t="s">
        <v>72</v>
      </c>
      <c r="D21" s="305">
        <v>44317</v>
      </c>
      <c r="E21" s="305">
        <v>44439</v>
      </c>
      <c r="F21" s="349"/>
      <c r="G21" s="349"/>
      <c r="H21" s="349"/>
      <c r="I21" s="349"/>
      <c r="J21" s="349"/>
      <c r="K21" s="349"/>
      <c r="L21" s="349"/>
      <c r="M21" s="349"/>
      <c r="N21" s="349"/>
      <c r="O21" s="349"/>
      <c r="P21" s="349"/>
      <c r="Q21" s="349"/>
      <c r="R21" s="349"/>
      <c r="S21" s="349"/>
      <c r="T21" s="349"/>
      <c r="U21" s="349"/>
      <c r="V21" s="349"/>
      <c r="W21" s="349"/>
      <c r="X21" s="349"/>
      <c r="Y21" s="353"/>
      <c r="Z21" s="353"/>
      <c r="AA21" s="353"/>
      <c r="AB21" s="353"/>
      <c r="AC21" s="349"/>
      <c r="AD21" s="349"/>
      <c r="AE21" s="349"/>
      <c r="AF21" s="349"/>
    </row>
    <row r="22" spans="1:32" ht="31" customHeight="1" thickBot="1" x14ac:dyDescent="0.25">
      <c r="A22" s="14" t="s">
        <v>80</v>
      </c>
      <c r="B22" s="365" t="s">
        <v>79</v>
      </c>
      <c r="C22" s="13" t="s">
        <v>73</v>
      </c>
      <c r="D22" s="305">
        <v>44440</v>
      </c>
      <c r="E22" s="305">
        <v>44561</v>
      </c>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353"/>
      <c r="AD22" s="353"/>
      <c r="AE22" s="353"/>
      <c r="AF22" s="366" t="s">
        <v>94</v>
      </c>
    </row>
    <row r="23" spans="1:32" ht="23" customHeight="1" x14ac:dyDescent="0.2">
      <c r="B23" s="357"/>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row>
  </sheetData>
  <mergeCells count="11">
    <mergeCell ref="A1:I1"/>
    <mergeCell ref="AJ13:AN13"/>
    <mergeCell ref="AJ4:AN4"/>
    <mergeCell ref="AJ5:AN5"/>
    <mergeCell ref="AJ6:AN6"/>
    <mergeCell ref="AJ7:AN7"/>
    <mergeCell ref="AJ8:AN8"/>
    <mergeCell ref="AJ9:AN9"/>
    <mergeCell ref="AJ10:AN10"/>
    <mergeCell ref="AJ11:AN11"/>
    <mergeCell ref="AJ12:AN12"/>
  </mergeCells>
  <phoneticPr fontId="3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cronograma horas</vt:lpstr>
      <vt:lpstr>cronograma gastos</vt:lpstr>
      <vt:lpstr>cronograma entregables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llorens</dc:creator>
  <cp:lastModifiedBy>Microsoft Office User</cp:lastModifiedBy>
  <dcterms:created xsi:type="dcterms:W3CDTF">2020-01-22T14:36:25Z</dcterms:created>
  <dcterms:modified xsi:type="dcterms:W3CDTF">2022-02-17T11:14:05Z</dcterms:modified>
</cp:coreProperties>
</file>